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1035" yWindow="1035" windowWidth="23655" windowHeight="15675"/>
  </bookViews>
  <sheets>
    <sheet name="Overview" sheetId="14" r:id="rId1"/>
    <sheet name="Visualisation" sheetId="13" r:id="rId2"/>
    <sheet name="Evaluation" sheetId="12" r:id="rId3"/>
    <sheet name="Cases" sheetId="15" r:id="rId4"/>
    <sheet name="Svalues" sheetId="16" r:id="rId5"/>
  </sheet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F64" i="13"/>
  <c r="G64"/>
  <c r="H64"/>
  <c r="I64"/>
  <c r="J64"/>
  <c r="K64"/>
  <c r="L64"/>
  <c r="M64"/>
  <c r="N64"/>
  <c r="O64"/>
  <c r="P64"/>
  <c r="Q64"/>
  <c r="R64"/>
  <c r="S64"/>
  <c r="T64"/>
  <c r="F65"/>
  <c r="G65"/>
  <c r="H65"/>
  <c r="I65"/>
  <c r="J65"/>
  <c r="K65"/>
  <c r="L65"/>
  <c r="M65"/>
  <c r="N65"/>
  <c r="O65"/>
  <c r="P65"/>
  <c r="Q65"/>
  <c r="R65"/>
  <c r="S65"/>
  <c r="T65"/>
  <c r="F66"/>
  <c r="G66"/>
  <c r="H66"/>
  <c r="I66"/>
  <c r="J66"/>
  <c r="K66"/>
  <c r="L66"/>
  <c r="M66"/>
  <c r="N66"/>
  <c r="O66"/>
  <c r="P66"/>
  <c r="Q66"/>
  <c r="R66"/>
  <c r="S66"/>
  <c r="T66"/>
  <c r="F67"/>
  <c r="G67"/>
  <c r="H67"/>
  <c r="I67"/>
  <c r="J67"/>
  <c r="K67"/>
  <c r="L67"/>
  <c r="M67"/>
  <c r="N67"/>
  <c r="O67"/>
  <c r="P67"/>
  <c r="Q67"/>
  <c r="R67"/>
  <c r="S67"/>
  <c r="T67"/>
  <c r="F68"/>
  <c r="G68"/>
  <c r="H68"/>
  <c r="I68"/>
  <c r="J68"/>
  <c r="K68"/>
  <c r="L68"/>
  <c r="M68"/>
  <c r="N68"/>
  <c r="O68"/>
  <c r="P68"/>
  <c r="Q68"/>
  <c r="R68"/>
  <c r="S68"/>
  <c r="T68"/>
  <c r="F69"/>
  <c r="G69"/>
  <c r="H69"/>
  <c r="I69"/>
  <c r="J69"/>
  <c r="K69"/>
  <c r="L69"/>
  <c r="J193" i="12" s="1"/>
  <c r="M69" i="13"/>
  <c r="N69"/>
  <c r="O69"/>
  <c r="P69"/>
  <c r="Q69"/>
  <c r="O198" i="12" s="1"/>
  <c r="R69" i="13"/>
  <c r="S69"/>
  <c r="T69"/>
  <c r="F70"/>
  <c r="G70"/>
  <c r="H70"/>
  <c r="I70"/>
  <c r="J70"/>
  <c r="K70"/>
  <c r="L70"/>
  <c r="M70"/>
  <c r="N70"/>
  <c r="O70"/>
  <c r="P70"/>
  <c r="Q70"/>
  <c r="R70"/>
  <c r="S70"/>
  <c r="T70"/>
  <c r="F71"/>
  <c r="G71"/>
  <c r="H71"/>
  <c r="I71"/>
  <c r="J71"/>
  <c r="K71"/>
  <c r="L71"/>
  <c r="M71"/>
  <c r="N71"/>
  <c r="O71"/>
  <c r="P71"/>
  <c r="Q71"/>
  <c r="R71"/>
  <c r="S71"/>
  <c r="T71"/>
  <c r="F72"/>
  <c r="G72"/>
  <c r="H72"/>
  <c r="I72"/>
  <c r="J72"/>
  <c r="K72"/>
  <c r="L72"/>
  <c r="M72"/>
  <c r="N72"/>
  <c r="O72"/>
  <c r="P72"/>
  <c r="Q72"/>
  <c r="R72"/>
  <c r="S72"/>
  <c r="T72"/>
  <c r="E67"/>
  <c r="E68"/>
  <c r="E69"/>
  <c r="E70"/>
  <c r="E71"/>
  <c r="E72"/>
  <c r="E66"/>
  <c r="D20" i="16"/>
  <c r="E65" i="13"/>
  <c r="E64"/>
  <c r="D208" i="12"/>
  <c r="D124"/>
  <c r="J94" i="13"/>
  <c r="J95"/>
  <c r="J96"/>
  <c r="R16" i="15"/>
  <c r="P16"/>
  <c r="M16"/>
  <c r="J16"/>
  <c r="G16"/>
  <c r="U16"/>
  <c r="T16"/>
  <c r="S16"/>
  <c r="Q16"/>
  <c r="O16"/>
  <c r="N16"/>
  <c r="L16"/>
  <c r="I213" i="12" s="1"/>
  <c r="K16" i="15"/>
  <c r="I16"/>
  <c r="H16"/>
  <c r="F16"/>
  <c r="AC72" i="12"/>
  <c r="AD72"/>
  <c r="AE72"/>
  <c r="AF72"/>
  <c r="AG72"/>
  <c r="AH72"/>
  <c r="AI72"/>
  <c r="AJ72"/>
  <c r="AK72"/>
  <c r="AL72"/>
  <c r="AM72"/>
  <c r="AN72"/>
  <c r="AO72"/>
  <c r="AP72"/>
  <c r="AQ72"/>
  <c r="AB72"/>
  <c r="G133" i="13"/>
  <c r="G134"/>
  <c r="G135"/>
  <c r="G136"/>
  <c r="G137"/>
  <c r="G138"/>
  <c r="G139"/>
  <c r="G140"/>
  <c r="G141"/>
  <c r="G211" i="12"/>
  <c r="L133" i="13"/>
  <c r="L134"/>
  <c r="L135"/>
  <c r="L136"/>
  <c r="L137"/>
  <c r="L138"/>
  <c r="L139"/>
  <c r="L140"/>
  <c r="L141"/>
  <c r="Q133"/>
  <c r="Q134"/>
  <c r="Q135"/>
  <c r="Q136"/>
  <c r="Q137"/>
  <c r="Q138"/>
  <c r="Q139"/>
  <c r="Q140"/>
  <c r="Q141"/>
  <c r="V133"/>
  <c r="V134"/>
  <c r="V135"/>
  <c r="V136"/>
  <c r="V137"/>
  <c r="V138"/>
  <c r="V139"/>
  <c r="V140"/>
  <c r="V141"/>
  <c r="Q117"/>
  <c r="Q118"/>
  <c r="Q119"/>
  <c r="Q120"/>
  <c r="Q121"/>
  <c r="Q122"/>
  <c r="Q123"/>
  <c r="Q124"/>
  <c r="Q125"/>
  <c r="V117"/>
  <c r="V118"/>
  <c r="V119"/>
  <c r="V120"/>
  <c r="V121"/>
  <c r="V122"/>
  <c r="V123"/>
  <c r="V124"/>
  <c r="V125"/>
  <c r="G121"/>
  <c r="G125"/>
  <c r="G122"/>
  <c r="G123"/>
  <c r="G124"/>
  <c r="L117"/>
  <c r="L118"/>
  <c r="L119"/>
  <c r="L120"/>
  <c r="L126" s="1"/>
  <c r="L121"/>
  <c r="L122"/>
  <c r="L123"/>
  <c r="L124"/>
  <c r="L125"/>
  <c r="G117"/>
  <c r="G118"/>
  <c r="G119"/>
  <c r="G120"/>
  <c r="J97"/>
  <c r="J98"/>
  <c r="J99"/>
  <c r="J100"/>
  <c r="J102" s="1"/>
  <c r="J101"/>
  <c r="F140"/>
  <c r="K140"/>
  <c r="P140"/>
  <c r="U140"/>
  <c r="U124"/>
  <c r="P124"/>
  <c r="K124"/>
  <c r="F124"/>
  <c r="G142"/>
  <c r="F133"/>
  <c r="F134"/>
  <c r="F135"/>
  <c r="F137"/>
  <c r="F138"/>
  <c r="F141"/>
  <c r="F142"/>
  <c r="U141"/>
  <c r="U138"/>
  <c r="U137"/>
  <c r="U135"/>
  <c r="U134"/>
  <c r="U133"/>
  <c r="V142"/>
  <c r="U142"/>
  <c r="P141"/>
  <c r="P138"/>
  <c r="P137"/>
  <c r="P135"/>
  <c r="P134"/>
  <c r="P133"/>
  <c r="Q142"/>
  <c r="P142"/>
  <c r="L142"/>
  <c r="K133"/>
  <c r="K134"/>
  <c r="K135"/>
  <c r="K137"/>
  <c r="K138"/>
  <c r="K141"/>
  <c r="K142"/>
  <c r="U125"/>
  <c r="U122"/>
  <c r="U121"/>
  <c r="U119"/>
  <c r="U118"/>
  <c r="U117"/>
  <c r="V126"/>
  <c r="U126"/>
  <c r="Q126"/>
  <c r="P117"/>
  <c r="P118"/>
  <c r="P119"/>
  <c r="P121"/>
  <c r="P122"/>
  <c r="P125"/>
  <c r="P126"/>
  <c r="K125"/>
  <c r="K122"/>
  <c r="K121"/>
  <c r="K118"/>
  <c r="K117"/>
  <c r="G126"/>
  <c r="F117"/>
  <c r="F118"/>
  <c r="F119"/>
  <c r="F121"/>
  <c r="F122"/>
  <c r="F125"/>
  <c r="F126"/>
  <c r="K102"/>
  <c r="J103"/>
  <c r="K119" l="1"/>
  <c r="K126" s="1"/>
  <c r="F250" i="12"/>
  <c r="M238"/>
  <c r="P147" i="16"/>
  <c r="L195" i="12"/>
  <c r="J120" i="16"/>
  <c r="M24"/>
  <c r="D44"/>
  <c r="J126"/>
  <c r="E188" i="12"/>
  <c r="R236"/>
  <c r="O45" i="16"/>
  <c r="N218" i="12"/>
  <c r="D84"/>
  <c r="Q143" i="16"/>
  <c r="F126"/>
  <c r="D131"/>
  <c r="F96"/>
  <c r="M123"/>
  <c r="O123"/>
  <c r="L153" i="12"/>
  <c r="M154"/>
  <c r="M130" i="16"/>
  <c r="G99"/>
  <c r="I82" i="12"/>
  <c r="G123" i="16"/>
  <c r="G47"/>
  <c r="G101"/>
  <c r="J48"/>
  <c r="I192" i="12"/>
  <c r="M93" i="16"/>
  <c r="D23"/>
  <c r="E48"/>
  <c r="K126"/>
  <c r="E24"/>
  <c r="E57"/>
  <c r="Q215" i="12"/>
  <c r="E82"/>
  <c r="D209"/>
  <c r="D97" i="16"/>
  <c r="H21"/>
  <c r="M252" i="12"/>
  <c r="D229"/>
  <c r="M153" i="16"/>
  <c r="C81" i="12"/>
  <c r="G148"/>
  <c r="Q145" i="16"/>
  <c r="H173"/>
  <c r="K45"/>
  <c r="N28"/>
  <c r="Q95" i="12"/>
  <c r="J84"/>
  <c r="D149" i="16"/>
  <c r="G154"/>
  <c r="G253" i="12"/>
  <c r="M196"/>
  <c r="M128" i="16"/>
  <c r="J196" i="12"/>
  <c r="D153" i="16"/>
  <c r="G220" i="12"/>
  <c r="G141" i="16"/>
  <c r="K236" i="12"/>
  <c r="O24" i="16"/>
  <c r="G117"/>
  <c r="O169" i="12"/>
  <c r="O72" i="16"/>
  <c r="D35"/>
  <c r="Q21"/>
  <c r="M82" i="12"/>
  <c r="R152" i="16"/>
  <c r="C199"/>
  <c r="P126"/>
  <c r="C30"/>
  <c r="G81"/>
  <c r="E55"/>
  <c r="G169" i="12"/>
  <c r="G153" i="16"/>
  <c r="E125" i="12"/>
  <c r="H149"/>
  <c r="Q208"/>
  <c r="R222"/>
  <c r="D155" i="16"/>
  <c r="R144"/>
  <c r="Q155"/>
  <c r="R220" i="12"/>
  <c r="R141" i="16"/>
  <c r="P155"/>
  <c r="Q222" i="12"/>
  <c r="Q146" i="16"/>
  <c r="N113" i="12"/>
  <c r="Q213"/>
  <c r="P220"/>
  <c r="Q220"/>
  <c r="R153" i="16"/>
  <c r="K237" i="12"/>
  <c r="L237"/>
  <c r="Q221"/>
  <c r="D154" i="16"/>
  <c r="P154"/>
  <c r="P141"/>
  <c r="C249" i="12"/>
  <c r="C190" i="16"/>
  <c r="F249" i="12"/>
  <c r="G196"/>
  <c r="J128" i="16"/>
  <c r="J198" i="12"/>
  <c r="O126" i="16"/>
  <c r="G128"/>
  <c r="M198" i="12"/>
  <c r="I220"/>
  <c r="L234"/>
  <c r="O85"/>
  <c r="G85"/>
  <c r="J117" i="16"/>
  <c r="O117"/>
  <c r="D128"/>
  <c r="D123"/>
  <c r="D126"/>
  <c r="D93" i="12"/>
  <c r="E124"/>
  <c r="M120" i="16"/>
  <c r="G190" i="12"/>
  <c r="G198"/>
  <c r="D120" i="16"/>
  <c r="M117"/>
  <c r="D85" i="12"/>
  <c r="D145"/>
  <c r="D72" i="16"/>
  <c r="D46"/>
  <c r="G193" i="12"/>
  <c r="G126" i="16"/>
  <c r="G106" i="12"/>
  <c r="G45" i="16"/>
  <c r="G127" i="12"/>
  <c r="C252"/>
  <c r="D103"/>
  <c r="G21" i="16"/>
  <c r="M21"/>
  <c r="N21"/>
  <c r="D24"/>
  <c r="J144"/>
  <c r="O93" i="12"/>
  <c r="G93"/>
  <c r="D249"/>
  <c r="F187" i="16"/>
  <c r="F252" i="12"/>
  <c r="I141" i="16"/>
  <c r="R146"/>
  <c r="I153"/>
  <c r="D146"/>
  <c r="G146"/>
  <c r="P146"/>
  <c r="I155"/>
  <c r="D82" i="12"/>
  <c r="O82"/>
  <c r="G82"/>
  <c r="L172" i="16"/>
  <c r="K173"/>
  <c r="G69"/>
  <c r="K69"/>
  <c r="D148" i="12"/>
  <c r="D31" i="16"/>
  <c r="G31"/>
  <c r="Q141"/>
  <c r="Q153"/>
  <c r="I154"/>
  <c r="R154"/>
  <c r="P144"/>
  <c r="D144"/>
  <c r="I144"/>
  <c r="Q144"/>
  <c r="G155"/>
  <c r="N24"/>
  <c r="D96"/>
  <c r="D48"/>
  <c r="G46"/>
  <c r="O120"/>
  <c r="D187" i="12"/>
  <c r="G93" i="16"/>
  <c r="D166" i="12"/>
  <c r="E45" i="16"/>
  <c r="D250" i="12" l="1"/>
  <c r="AC172" s="1"/>
  <c r="C250"/>
  <c r="F188" i="16"/>
  <c r="D258" i="12"/>
  <c r="D252"/>
  <c r="D190" i="16"/>
  <c r="C188"/>
  <c r="Q188"/>
  <c r="D187"/>
  <c r="D256" i="12"/>
  <c r="E155" i="16"/>
  <c r="M237" i="12"/>
  <c r="K174" i="16"/>
  <c r="M173"/>
  <c r="M234" i="12"/>
  <c r="M176" i="16"/>
  <c r="L174"/>
  <c r="M172"/>
  <c r="Q174"/>
  <c r="J214" i="12"/>
  <c r="J155" i="16"/>
  <c r="G125"/>
  <c r="F125"/>
  <c r="D147"/>
  <c r="O135" i="12"/>
  <c r="F154" i="16"/>
  <c r="J220" i="12"/>
  <c r="E147" i="16"/>
  <c r="C147"/>
  <c r="J154"/>
  <c r="I143"/>
  <c r="J146"/>
  <c r="J153"/>
  <c r="G147"/>
  <c r="Q214" i="12"/>
  <c r="L123" i="16"/>
  <c r="L25"/>
  <c r="I147"/>
  <c r="R147"/>
  <c r="J141"/>
  <c r="F213" i="12"/>
  <c r="R143" i="16"/>
  <c r="G143"/>
  <c r="Q147"/>
  <c r="F220" i="12"/>
  <c r="M125" i="16"/>
  <c r="R126"/>
  <c r="F128"/>
  <c r="L198" i="12"/>
  <c r="K56" i="16"/>
  <c r="D125"/>
  <c r="L120"/>
  <c r="L126"/>
  <c r="O125"/>
  <c r="J125"/>
  <c r="L128"/>
  <c r="G129"/>
  <c r="E120"/>
  <c r="L117"/>
  <c r="I199"/>
  <c r="R117"/>
  <c r="J118"/>
  <c r="G80"/>
  <c r="E123"/>
  <c r="G131"/>
  <c r="Q151"/>
  <c r="N155"/>
  <c r="R128"/>
  <c r="L146"/>
  <c r="G95"/>
  <c r="H218" i="12"/>
  <c r="E117" i="16"/>
  <c r="M201" i="12"/>
  <c r="O118" i="16"/>
  <c r="C55"/>
  <c r="N141"/>
  <c r="R123"/>
  <c r="L118"/>
  <c r="M31"/>
  <c r="D30"/>
  <c r="M112" i="12"/>
  <c r="K84"/>
  <c r="F93" i="16"/>
  <c r="Q149"/>
  <c r="F84" i="12"/>
  <c r="H155" i="16"/>
  <c r="F93" i="12"/>
  <c r="Q77" i="16"/>
  <c r="G84" i="12"/>
  <c r="C45" i="16"/>
  <c r="P143"/>
  <c r="G30"/>
  <c r="N30"/>
  <c r="F82" i="12"/>
  <c r="P123" i="16"/>
  <c r="H208" i="12"/>
  <c r="O84"/>
  <c r="F85"/>
  <c r="F149"/>
  <c r="L84"/>
  <c r="F153" i="16"/>
  <c r="E44"/>
  <c r="C48"/>
  <c r="I78"/>
  <c r="K164"/>
  <c r="F147"/>
  <c r="D143"/>
  <c r="F210" i="12"/>
  <c r="F144" i="16"/>
  <c r="F141"/>
  <c r="F193" i="12"/>
  <c r="Q93"/>
  <c r="M79" i="16"/>
  <c r="G202"/>
  <c r="F146"/>
  <c r="F30"/>
  <c r="C123" i="12"/>
  <c r="F155" i="16"/>
  <c r="G44"/>
  <c r="E25"/>
  <c r="J143"/>
  <c r="C46"/>
  <c r="F22"/>
  <c r="E126" i="12"/>
  <c r="L98" i="16"/>
  <c r="J145"/>
  <c r="I96"/>
  <c r="F196"/>
  <c r="N154"/>
  <c r="E131"/>
  <c r="O155"/>
  <c r="L147"/>
  <c r="J149"/>
  <c r="E128"/>
  <c r="Q126"/>
  <c r="N216" i="12"/>
  <c r="C258"/>
  <c r="H222"/>
  <c r="G201"/>
  <c r="L107" i="16"/>
  <c r="E125"/>
  <c r="M118"/>
  <c r="E144"/>
  <c r="L144"/>
  <c r="F151"/>
  <c r="R30"/>
  <c r="J131"/>
  <c r="R120"/>
  <c r="O119"/>
  <c r="F216" i="12"/>
  <c r="E126" i="16"/>
  <c r="D118"/>
  <c r="L201" i="12"/>
  <c r="N220"/>
  <c r="Q212"/>
  <c r="H212"/>
  <c r="J201"/>
  <c r="C196" i="16"/>
  <c r="G118"/>
  <c r="I171" i="12"/>
  <c r="C51" i="16"/>
  <c r="L220" i="12"/>
  <c r="H149" i="16"/>
  <c r="F219" i="12"/>
  <c r="R198"/>
  <c r="R151" i="16"/>
  <c r="F117"/>
  <c r="M148" i="12"/>
  <c r="G107"/>
  <c r="J56" i="16"/>
  <c r="C98"/>
  <c r="O46"/>
  <c r="G56"/>
  <c r="F120"/>
  <c r="I104"/>
  <c r="P151"/>
  <c r="O151"/>
  <c r="C123"/>
  <c r="R125"/>
  <c r="L131"/>
  <c r="F196" i="12"/>
  <c r="F189"/>
  <c r="R119" i="16"/>
  <c r="M119"/>
  <c r="J79"/>
  <c r="F118"/>
  <c r="D98"/>
  <c r="G119"/>
  <c r="I120"/>
  <c r="F83" i="12"/>
  <c r="N143" i="16"/>
  <c r="F131"/>
  <c r="N153"/>
  <c r="F123"/>
  <c r="O131"/>
  <c r="E130"/>
  <c r="E83" i="12"/>
  <c r="I151" i="16"/>
  <c r="G95" i="12"/>
  <c r="N219"/>
  <c r="R201"/>
  <c r="M76" i="16"/>
  <c r="P78"/>
  <c r="D56"/>
  <c r="D78"/>
  <c r="E119"/>
  <c r="O48"/>
  <c r="E56"/>
  <c r="F201" i="12"/>
  <c r="C253"/>
  <c r="M56" i="16"/>
  <c r="O44"/>
  <c r="D52"/>
  <c r="I118"/>
  <c r="K46"/>
  <c r="C56"/>
  <c r="G151"/>
  <c r="J151"/>
  <c r="R116"/>
  <c r="R118"/>
  <c r="M131"/>
  <c r="N146"/>
  <c r="F198" i="12"/>
  <c r="F130" i="16"/>
  <c r="J119"/>
  <c r="D119"/>
  <c r="N147"/>
  <c r="L151"/>
  <c r="D122"/>
  <c r="D83" i="12"/>
  <c r="E52" i="16"/>
  <c r="L119"/>
  <c r="D151"/>
  <c r="Q218" i="12"/>
  <c r="N144" i="16"/>
  <c r="E92" i="12"/>
  <c r="H26" i="16"/>
  <c r="E91" i="12"/>
  <c r="H30" i="16"/>
  <c r="H151"/>
  <c r="D95"/>
  <c r="O202"/>
  <c r="E95"/>
  <c r="Q27"/>
  <c r="Q73"/>
  <c r="F28"/>
  <c r="N27"/>
  <c r="F98"/>
  <c r="J69"/>
  <c r="F99"/>
  <c r="H147"/>
  <c r="H216" i="12"/>
  <c r="N149" i="16"/>
  <c r="D105" i="12"/>
  <c r="H154" i="16"/>
  <c r="F168" i="12"/>
  <c r="D89"/>
  <c r="H220"/>
  <c r="D145" i="16"/>
  <c r="L258" i="12"/>
  <c r="R89"/>
  <c r="L147"/>
  <c r="D34" i="16"/>
  <c r="H34"/>
  <c r="F76"/>
  <c r="I95"/>
  <c r="Q31"/>
  <c r="H69"/>
  <c r="D196"/>
  <c r="O250" i="12"/>
  <c r="M151" i="16"/>
  <c r="L216" i="12"/>
  <c r="P149" i="16"/>
  <c r="I149"/>
  <c r="O191"/>
  <c r="C172"/>
  <c r="Q237" i="12"/>
  <c r="H146" i="16"/>
  <c r="L190"/>
  <c r="H213" i="12"/>
  <c r="F94"/>
  <c r="P84"/>
  <c r="P93"/>
  <c r="M48" i="16"/>
  <c r="D71"/>
  <c r="Q78"/>
  <c r="J28"/>
  <c r="D54"/>
  <c r="E116"/>
  <c r="Q190"/>
  <c r="D201"/>
  <c r="L179"/>
  <c r="N145" i="12"/>
  <c r="H72" i="16"/>
  <c r="C73"/>
  <c r="L71"/>
  <c r="D178"/>
  <c r="F75"/>
  <c r="Q68"/>
  <c r="F45"/>
  <c r="G26"/>
  <c r="G73"/>
  <c r="J26"/>
  <c r="F73"/>
  <c r="P82"/>
  <c r="F56"/>
  <c r="N97"/>
  <c r="C117"/>
  <c r="K178"/>
  <c r="L73"/>
  <c r="Q202"/>
  <c r="P119"/>
  <c r="M129"/>
  <c r="N68"/>
  <c r="C165" i="12"/>
  <c r="N82"/>
  <c r="D149"/>
  <c r="H78" i="16"/>
  <c r="H71"/>
  <c r="Q172"/>
  <c r="G249" i="12"/>
  <c r="D92" i="16"/>
  <c r="G178"/>
  <c r="R45"/>
  <c r="G92"/>
  <c r="M75"/>
  <c r="N128"/>
  <c r="J71"/>
  <c r="D81"/>
  <c r="J196"/>
  <c r="O166" i="12"/>
  <c r="Q140" i="16"/>
  <c r="C120"/>
  <c r="J77"/>
  <c r="J219" i="12"/>
  <c r="P178" i="16"/>
  <c r="N199" i="12"/>
  <c r="P117" i="16"/>
  <c r="Q79"/>
  <c r="D104"/>
  <c r="N117"/>
  <c r="D73"/>
  <c r="E209" i="12"/>
  <c r="Q236"/>
  <c r="C144"/>
  <c r="J201" i="16"/>
  <c r="M80"/>
  <c r="F167" i="12"/>
  <c r="C28" i="16"/>
  <c r="K31"/>
  <c r="G28"/>
  <c r="E249" i="12"/>
  <c r="C189" i="16"/>
  <c r="H195"/>
  <c r="H250" i="12"/>
  <c r="L192" i="16"/>
  <c r="C166"/>
  <c r="K166"/>
  <c r="P166"/>
  <c r="M166"/>
  <c r="E173"/>
  <c r="D148"/>
  <c r="I148"/>
  <c r="K145"/>
  <c r="R148"/>
  <c r="J148"/>
  <c r="K146"/>
  <c r="Q148"/>
  <c r="G148"/>
  <c r="H215" i="12"/>
  <c r="F148" i="16"/>
  <c r="K151"/>
  <c r="K154"/>
  <c r="K144"/>
  <c r="C148"/>
  <c r="K155"/>
  <c r="P148"/>
  <c r="M98"/>
  <c r="I102"/>
  <c r="D102"/>
  <c r="K102"/>
  <c r="H102"/>
  <c r="G102"/>
  <c r="M105"/>
  <c r="N102"/>
  <c r="M95"/>
  <c r="M96"/>
  <c r="M175" i="12"/>
  <c r="J168"/>
  <c r="C99" i="16"/>
  <c r="J169" i="12"/>
  <c r="J170"/>
  <c r="E99" i="16"/>
  <c r="M99"/>
  <c r="I99"/>
  <c r="J172" i="12"/>
  <c r="N99" i="16"/>
  <c r="J93"/>
  <c r="J92"/>
  <c r="J171" i="12"/>
  <c r="Q83" i="16"/>
  <c r="F48"/>
  <c r="M104"/>
  <c r="K35"/>
  <c r="J102"/>
  <c r="H92"/>
  <c r="E172"/>
  <c r="J98"/>
  <c r="E58"/>
  <c r="Q56"/>
  <c r="N140"/>
  <c r="J140"/>
  <c r="R140"/>
  <c r="Q53"/>
  <c r="H170" i="12"/>
  <c r="M97" i="16"/>
  <c r="J97"/>
  <c r="I97"/>
  <c r="G97"/>
  <c r="H95"/>
  <c r="E97"/>
  <c r="H96"/>
  <c r="I170" i="12"/>
  <c r="E104"/>
  <c r="M22" i="16"/>
  <c r="E30"/>
  <c r="E105" i="12"/>
  <c r="D22" i="16"/>
  <c r="G22"/>
  <c r="E31"/>
  <c r="E117" i="12"/>
  <c r="E21" i="16"/>
  <c r="H23"/>
  <c r="F21"/>
  <c r="N23"/>
  <c r="Q23"/>
  <c r="F31"/>
  <c r="G23"/>
  <c r="F24"/>
  <c r="E23"/>
  <c r="M23"/>
  <c r="K23"/>
  <c r="F27"/>
  <c r="F105" i="12"/>
  <c r="Q164" i="16"/>
  <c r="E164"/>
  <c r="L164"/>
  <c r="K228" i="12"/>
  <c r="Q228"/>
  <c r="C228"/>
  <c r="L228"/>
  <c r="F126"/>
  <c r="C47" i="16"/>
  <c r="D47"/>
  <c r="N47"/>
  <c r="F46"/>
  <c r="Q47"/>
  <c r="O47"/>
  <c r="E47"/>
  <c r="G103"/>
  <c r="M103"/>
  <c r="N96"/>
  <c r="I103"/>
  <c r="G187"/>
  <c r="G190"/>
  <c r="G252" i="12"/>
  <c r="G188" i="16"/>
  <c r="E191"/>
  <c r="G196"/>
  <c r="D191"/>
  <c r="G250" i="12"/>
  <c r="F253"/>
  <c r="G258"/>
  <c r="C179" i="16"/>
  <c r="R237" i="12"/>
  <c r="R238"/>
  <c r="Q179" i="16"/>
  <c r="P258" i="12"/>
  <c r="L262"/>
  <c r="P262"/>
  <c r="L200" i="16"/>
  <c r="Q44"/>
  <c r="F58"/>
  <c r="D140"/>
  <c r="C173"/>
  <c r="F140"/>
  <c r="F25"/>
  <c r="J96"/>
  <c r="K47"/>
  <c r="Q59"/>
  <c r="C151"/>
  <c r="F102"/>
  <c r="H93"/>
  <c r="N22"/>
  <c r="D99"/>
  <c r="H202"/>
  <c r="K147"/>
  <c r="L253" i="12"/>
  <c r="D253"/>
  <c r="R228"/>
  <c r="H253"/>
  <c r="M164" i="16"/>
  <c r="R47"/>
  <c r="K220" i="12"/>
  <c r="K153" i="16"/>
  <c r="M92"/>
  <c r="N107"/>
  <c r="H98"/>
  <c r="D103"/>
  <c r="H148"/>
  <c r="M47"/>
  <c r="K58"/>
  <c r="H104"/>
  <c r="R102"/>
  <c r="C97"/>
  <c r="F97"/>
  <c r="G192"/>
  <c r="E34"/>
  <c r="J95"/>
  <c r="H99"/>
  <c r="I140"/>
  <c r="C191"/>
  <c r="F191"/>
  <c r="K179"/>
  <c r="C174"/>
  <c r="F44"/>
  <c r="N148"/>
  <c r="F20"/>
  <c r="K143"/>
  <c r="C52"/>
  <c r="O82"/>
  <c r="M27"/>
  <c r="R24"/>
  <c r="N104"/>
  <c r="O92"/>
  <c r="E35"/>
  <c r="E141"/>
  <c r="E152"/>
  <c r="E146"/>
  <c r="P174"/>
  <c r="I93" i="12"/>
  <c r="P198"/>
  <c r="P127" i="16"/>
  <c r="J21"/>
  <c r="G79"/>
  <c r="L82" i="12"/>
  <c r="P85"/>
  <c r="F107" i="16"/>
  <c r="M149" i="12"/>
  <c r="L177" i="16"/>
  <c r="E94" i="12"/>
  <c r="H209"/>
  <c r="I241"/>
  <c r="M73" i="16"/>
  <c r="F49"/>
  <c r="P126" i="12"/>
  <c r="M174"/>
  <c r="O93" i="16"/>
  <c r="K44"/>
  <c r="G52"/>
  <c r="G78"/>
  <c r="C72"/>
  <c r="E71"/>
  <c r="H94"/>
  <c r="G98"/>
  <c r="G25"/>
  <c r="I68"/>
  <c r="O95"/>
  <c r="N25"/>
  <c r="C69"/>
  <c r="R142"/>
  <c r="J94"/>
  <c r="N152"/>
  <c r="G152"/>
  <c r="O177"/>
  <c r="L142"/>
  <c r="R176"/>
  <c r="E129"/>
  <c r="P128"/>
  <c r="D25"/>
  <c r="E167" i="12"/>
  <c r="I93" i="16"/>
  <c r="E84" i="12"/>
  <c r="E85"/>
  <c r="F89"/>
  <c r="M69" i="16"/>
  <c r="H237" i="12"/>
  <c r="O153" i="16"/>
  <c r="K25"/>
  <c r="Q193" i="12"/>
  <c r="F176" i="16"/>
  <c r="P229" i="12"/>
  <c r="L96" i="16"/>
  <c r="Q89" i="12"/>
  <c r="N52" i="16"/>
  <c r="P104"/>
  <c r="J189"/>
  <c r="K234" i="12"/>
  <c r="P35" i="16"/>
  <c r="F78"/>
  <c r="J78"/>
  <c r="I196" i="12"/>
  <c r="K253"/>
  <c r="F59" i="16"/>
  <c r="O165" i="12"/>
  <c r="J50" i="16"/>
  <c r="G50"/>
  <c r="G55"/>
  <c r="E72"/>
  <c r="L72"/>
  <c r="G59"/>
  <c r="J33"/>
  <c r="L95"/>
  <c r="E143"/>
  <c r="G238" i="12"/>
  <c r="L69" i="16"/>
  <c r="G142"/>
  <c r="L76"/>
  <c r="H174"/>
  <c r="Q191"/>
  <c r="C79"/>
  <c r="D79"/>
  <c r="F92" i="12"/>
  <c r="L145"/>
  <c r="C92"/>
  <c r="E51" i="16"/>
  <c r="L92"/>
  <c r="L130"/>
  <c r="E148"/>
  <c r="I126"/>
  <c r="N32"/>
  <c r="F55"/>
  <c r="N80"/>
  <c r="L20"/>
  <c r="I92"/>
  <c r="F29"/>
  <c r="M52"/>
  <c r="D75"/>
  <c r="J72"/>
  <c r="F72"/>
  <c r="L143"/>
  <c r="R145"/>
  <c r="J46"/>
  <c r="L57"/>
  <c r="K59"/>
  <c r="M71"/>
  <c r="N71"/>
  <c r="L94"/>
  <c r="J105"/>
  <c r="P95"/>
  <c r="F101"/>
  <c r="D142"/>
  <c r="Q171"/>
  <c r="O201"/>
  <c r="G54"/>
  <c r="F54"/>
  <c r="P70"/>
  <c r="H100"/>
  <c r="E154"/>
  <c r="F69"/>
  <c r="M85" i="12"/>
  <c r="L97" i="16"/>
  <c r="K142"/>
  <c r="J142"/>
  <c r="R172"/>
  <c r="H201"/>
  <c r="O83" i="12"/>
  <c r="D77" i="16"/>
  <c r="L78"/>
  <c r="L188"/>
  <c r="O94" i="12"/>
  <c r="J93"/>
  <c r="O195" i="16"/>
  <c r="K216" i="12"/>
  <c r="L154" i="16"/>
  <c r="C149"/>
  <c r="R149"/>
  <c r="L153"/>
  <c r="L148"/>
  <c r="M191"/>
  <c r="R243" i="12"/>
  <c r="R178" i="16"/>
  <c r="R173"/>
  <c r="E179"/>
  <c r="O103" i="12"/>
  <c r="N149"/>
  <c r="L155"/>
  <c r="N158"/>
  <c r="N78" i="16"/>
  <c r="H79"/>
  <c r="I79"/>
  <c r="G75"/>
  <c r="H196"/>
  <c r="F145"/>
  <c r="L187"/>
  <c r="C96"/>
  <c r="C142"/>
  <c r="E196"/>
  <c r="G83" i="12"/>
  <c r="L146"/>
  <c r="F92" i="16"/>
  <c r="G130"/>
  <c r="C178"/>
  <c r="I117"/>
  <c r="C86" i="12"/>
  <c r="I33" i="16"/>
  <c r="J73"/>
  <c r="Q192"/>
  <c r="K198" i="12"/>
  <c r="N57" i="16"/>
  <c r="F147" i="12"/>
  <c r="L75" i="16"/>
  <c r="Q216" i="12"/>
  <c r="L165" i="16"/>
  <c r="M92" i="12"/>
  <c r="P145" i="16"/>
  <c r="F148" i="12"/>
  <c r="F258"/>
  <c r="Q200"/>
  <c r="L178" i="16"/>
  <c r="Q254" i="12"/>
  <c r="E93"/>
  <c r="Q209"/>
  <c r="G145" i="16"/>
  <c r="L256" i="12"/>
  <c r="C93" i="16"/>
  <c r="F256" i="12"/>
  <c r="P96" i="16"/>
  <c r="H214" i="12"/>
  <c r="Q54" i="16"/>
  <c r="L191"/>
  <c r="I201" i="12"/>
  <c r="D94"/>
  <c r="P81"/>
  <c r="E151" i="16"/>
  <c r="L27"/>
  <c r="L158" i="12"/>
  <c r="Q238"/>
  <c r="M178" i="16"/>
  <c r="Q123"/>
  <c r="H141"/>
  <c r="P94" i="12"/>
  <c r="E122" i="16"/>
  <c r="M72"/>
  <c r="M51"/>
  <c r="L30"/>
  <c r="D49"/>
  <c r="N75"/>
  <c r="H44"/>
  <c r="M122"/>
  <c r="H57"/>
  <c r="L82"/>
  <c r="F105"/>
  <c r="M101"/>
  <c r="M46"/>
  <c r="G88" i="12"/>
  <c r="F142" i="16"/>
  <c r="K168"/>
  <c r="E77"/>
  <c r="G77"/>
  <c r="Q131"/>
  <c r="R229" i="12"/>
  <c r="P122" i="16"/>
  <c r="N148" i="12"/>
  <c r="N73" i="16"/>
  <c r="E79"/>
  <c r="E145"/>
  <c r="G92" i="12"/>
  <c r="F81"/>
  <c r="G94"/>
  <c r="H77" i="16"/>
  <c r="Q258" i="12"/>
  <c r="E81"/>
  <c r="P142" i="16"/>
  <c r="H142"/>
  <c r="P83" i="12"/>
  <c r="C95"/>
  <c r="L83" i="16"/>
  <c r="Q229" i="12"/>
  <c r="L174"/>
  <c r="Q192"/>
  <c r="F68" i="16"/>
  <c r="R92"/>
  <c r="H75"/>
  <c r="N72"/>
  <c r="H51"/>
  <c r="I123"/>
  <c r="H143"/>
  <c r="N145"/>
  <c r="N46"/>
  <c r="Q71"/>
  <c r="R71"/>
  <c r="E101"/>
  <c r="C95"/>
  <c r="G201"/>
  <c r="E54"/>
  <c r="P58"/>
  <c r="J70"/>
  <c r="K107"/>
  <c r="H144"/>
  <c r="N69"/>
  <c r="C102"/>
  <c r="E153"/>
  <c r="N142"/>
  <c r="P187"/>
  <c r="P82" i="12"/>
  <c r="M77" i="16"/>
  <c r="F77"/>
  <c r="J101"/>
  <c r="R130"/>
  <c r="I145"/>
  <c r="M190"/>
  <c r="D255" i="12"/>
  <c r="P188" i="16"/>
  <c r="Q250" i="12"/>
  <c r="I119" i="16"/>
  <c r="E150"/>
  <c r="M93" i="12"/>
  <c r="Q257"/>
  <c r="F149" i="16"/>
  <c r="J216" i="12"/>
  <c r="L155" i="16"/>
  <c r="K149"/>
  <c r="L145"/>
  <c r="E149"/>
  <c r="R241" i="12"/>
  <c r="R174" i="16"/>
  <c r="M179"/>
  <c r="R164"/>
  <c r="M155" i="12"/>
  <c r="N77" i="16"/>
  <c r="N155" i="12"/>
  <c r="F79" i="16"/>
  <c r="L79"/>
  <c r="R73"/>
  <c r="G71"/>
  <c r="D101"/>
  <c r="H153"/>
  <c r="C107"/>
  <c r="Q251" i="12"/>
  <c r="F100" i="16"/>
  <c r="D164"/>
  <c r="L23"/>
  <c r="E111" i="12"/>
  <c r="Q117" i="16"/>
  <c r="N29"/>
  <c r="Q142"/>
  <c r="Q173"/>
  <c r="L149" i="12"/>
  <c r="K173"/>
  <c r="Q128" i="16"/>
  <c r="F158" i="12"/>
  <c r="O130" i="16"/>
  <c r="L252" i="12"/>
  <c r="L148"/>
  <c r="Q242"/>
  <c r="I142" i="16"/>
  <c r="L250" i="12"/>
  <c r="K54" i="16"/>
  <c r="L249" i="12"/>
  <c r="J44" i="16"/>
  <c r="C101"/>
  <c r="C75"/>
  <c r="D51"/>
  <c r="I191"/>
  <c r="L193"/>
  <c r="R193"/>
  <c r="C193"/>
  <c r="L255" i="12"/>
  <c r="G193" i="16"/>
  <c r="I190"/>
  <c r="I196"/>
  <c r="C255" i="12"/>
  <c r="P255"/>
  <c r="M255"/>
  <c r="Q255"/>
  <c r="F255"/>
  <c r="I256"/>
  <c r="I252"/>
  <c r="I188" i="16"/>
  <c r="H255" i="12"/>
  <c r="G255"/>
  <c r="D193" i="16"/>
  <c r="H193"/>
  <c r="I255" i="12"/>
  <c r="O53" i="16"/>
  <c r="E132" i="12"/>
  <c r="L46" i="16"/>
  <c r="C53"/>
  <c r="L44"/>
  <c r="F53"/>
  <c r="L51"/>
  <c r="K53"/>
  <c r="G53"/>
  <c r="E53"/>
  <c r="H259" i="12"/>
  <c r="M258"/>
  <c r="F259"/>
  <c r="I259"/>
  <c r="M250"/>
  <c r="D197" i="16"/>
  <c r="H197"/>
  <c r="M187"/>
  <c r="L259" i="12"/>
  <c r="F197" i="16"/>
  <c r="Q197"/>
  <c r="Q259" i="12"/>
  <c r="L197" i="16"/>
  <c r="I197"/>
  <c r="C197"/>
  <c r="M249" i="12"/>
  <c r="D259"/>
  <c r="M188" i="16"/>
  <c r="M196"/>
  <c r="N74"/>
  <c r="I77"/>
  <c r="H74"/>
  <c r="G74"/>
  <c r="I73"/>
  <c r="J74"/>
  <c r="I71"/>
  <c r="I150" i="12"/>
  <c r="I69" i="16"/>
  <c r="D74"/>
  <c r="C74"/>
  <c r="I72"/>
  <c r="K90" i="12"/>
  <c r="O90"/>
  <c r="L83"/>
  <c r="R90"/>
  <c r="F90"/>
  <c r="L94"/>
  <c r="P90"/>
  <c r="L89"/>
  <c r="L93"/>
  <c r="J235"/>
  <c r="K235"/>
  <c r="J174" i="16"/>
  <c r="K171"/>
  <c r="Q235" i="12"/>
  <c r="E171" i="16"/>
  <c r="J173"/>
  <c r="P171"/>
  <c r="M171"/>
  <c r="J178"/>
  <c r="C171"/>
  <c r="R235" i="12"/>
  <c r="J172" i="16"/>
  <c r="J237" i="12"/>
  <c r="O190" i="16"/>
  <c r="D199"/>
  <c r="O196"/>
  <c r="F199"/>
  <c r="O187"/>
  <c r="O69"/>
  <c r="F80"/>
  <c r="I80"/>
  <c r="O77"/>
  <c r="L80"/>
  <c r="O73"/>
  <c r="M202"/>
  <c r="R200"/>
  <c r="R196"/>
  <c r="R191"/>
  <c r="L202"/>
  <c r="G174"/>
  <c r="Q168"/>
  <c r="F228" i="12"/>
  <c r="F174" i="16"/>
  <c r="F165"/>
  <c r="P105" i="12"/>
  <c r="K33" i="16"/>
  <c r="L33"/>
  <c r="P115" i="12"/>
  <c r="K22" i="16"/>
  <c r="K21"/>
  <c r="E28"/>
  <c r="H28"/>
  <c r="M28"/>
  <c r="K110" i="12"/>
  <c r="D28" i="16"/>
  <c r="R28"/>
  <c r="K24"/>
  <c r="K30"/>
  <c r="Q137" i="12"/>
  <c r="O58" i="16"/>
  <c r="N58"/>
  <c r="R58"/>
  <c r="C58"/>
  <c r="Q45"/>
  <c r="D58"/>
  <c r="Q46"/>
  <c r="G58"/>
  <c r="J58"/>
  <c r="M58"/>
  <c r="Q55"/>
  <c r="Q48"/>
  <c r="L58"/>
  <c r="E256" i="12"/>
  <c r="E190" i="16"/>
  <c r="R251" i="12"/>
  <c r="E252"/>
  <c r="H251"/>
  <c r="E187" i="16"/>
  <c r="C141"/>
  <c r="C145"/>
  <c r="K140"/>
  <c r="C153"/>
  <c r="C207" i="12"/>
  <c r="L140" i="16"/>
  <c r="H140"/>
  <c r="E140"/>
  <c r="C154"/>
  <c r="G140"/>
  <c r="C146"/>
  <c r="C144"/>
  <c r="C155"/>
  <c r="C143"/>
  <c r="P140"/>
  <c r="H190"/>
  <c r="D192"/>
  <c r="H258" i="12"/>
  <c r="H187" i="16"/>
  <c r="H191"/>
  <c r="H188"/>
  <c r="C192"/>
  <c r="H254" i="12"/>
  <c r="H249"/>
  <c r="I192" i="16"/>
  <c r="F192"/>
  <c r="H252" i="12"/>
  <c r="K201"/>
  <c r="R124" i="16"/>
  <c r="D124"/>
  <c r="H124"/>
  <c r="M124"/>
  <c r="K120"/>
  <c r="K118"/>
  <c r="K128"/>
  <c r="N50"/>
  <c r="L48"/>
  <c r="L56"/>
  <c r="D121"/>
  <c r="L54"/>
  <c r="F74"/>
  <c r="M74"/>
  <c r="I100"/>
  <c r="O96" i="12"/>
  <c r="R159"/>
  <c r="E90"/>
  <c r="G90"/>
  <c r="R85"/>
  <c r="F96"/>
  <c r="J53" i="16"/>
  <c r="M193"/>
  <c r="L96" i="12"/>
  <c r="K193" i="16"/>
  <c r="E121"/>
  <c r="D53"/>
  <c r="R80"/>
  <c r="I48"/>
  <c r="H120"/>
  <c r="M53"/>
  <c r="O74"/>
  <c r="Q74"/>
  <c r="K96"/>
  <c r="N100"/>
  <c r="P121"/>
  <c r="G259" i="12"/>
  <c r="O255"/>
  <c r="R171" i="16"/>
  <c r="F83"/>
  <c r="E167"/>
  <c r="I249" i="12"/>
  <c r="I187" i="16"/>
  <c r="D90" i="12"/>
  <c r="G96"/>
  <c r="G166" i="16"/>
  <c r="L132" i="12"/>
  <c r="F193" i="16"/>
  <c r="I258" i="12"/>
  <c r="R259"/>
  <c r="M201" i="16"/>
  <c r="O171"/>
  <c r="C259" i="12"/>
  <c r="M235"/>
  <c r="I83" i="16"/>
  <c r="D83"/>
  <c r="J83"/>
  <c r="N83"/>
  <c r="G83"/>
  <c r="R79"/>
  <c r="R81"/>
  <c r="E83"/>
  <c r="R78"/>
  <c r="M159" i="12"/>
  <c r="R69" i="16"/>
  <c r="R72"/>
  <c r="R75"/>
  <c r="R96" i="12"/>
  <c r="D96"/>
  <c r="R81"/>
  <c r="E96"/>
  <c r="R82"/>
  <c r="Q96"/>
  <c r="K99" i="16"/>
  <c r="K97"/>
  <c r="E100"/>
  <c r="K98"/>
  <c r="J100"/>
  <c r="L100"/>
  <c r="K92"/>
  <c r="G100"/>
  <c r="K95"/>
  <c r="R100"/>
  <c r="M100"/>
  <c r="C100"/>
  <c r="F50"/>
  <c r="P50"/>
  <c r="E50"/>
  <c r="H193" i="12"/>
  <c r="H125" i="16"/>
  <c r="H119"/>
  <c r="H131"/>
  <c r="L121"/>
  <c r="K121"/>
  <c r="O87" i="12"/>
  <c r="K87"/>
  <c r="R87"/>
  <c r="F87"/>
  <c r="C87"/>
  <c r="I95"/>
  <c r="I94"/>
  <c r="Q87"/>
  <c r="G87"/>
  <c r="D87"/>
  <c r="L87"/>
  <c r="Q30" i="16"/>
  <c r="C34"/>
  <c r="E116" i="12"/>
  <c r="F34" i="16"/>
  <c r="L34"/>
  <c r="C116" i="12"/>
  <c r="I51" i="16"/>
  <c r="H53"/>
  <c r="L47"/>
  <c r="K103"/>
  <c r="F121"/>
  <c r="G197"/>
  <c r="H83"/>
  <c r="L85" i="12"/>
  <c r="K93" i="16"/>
  <c r="G34"/>
  <c r="I57"/>
  <c r="J80"/>
  <c r="I75"/>
  <c r="K34"/>
  <c r="R74"/>
  <c r="L74"/>
  <c r="K101"/>
  <c r="D100"/>
  <c r="M259" i="12"/>
  <c r="Q22" i="16"/>
  <c r="R77"/>
  <c r="R190"/>
  <c r="I250" i="12"/>
  <c r="I253"/>
  <c r="M253"/>
  <c r="O193" i="16"/>
  <c r="L159" i="12"/>
  <c r="C83" i="16"/>
  <c r="M83"/>
  <c r="R83" i="12"/>
  <c r="M192" i="16"/>
  <c r="J164"/>
  <c r="F166"/>
  <c r="Q193"/>
  <c r="L90" i="12"/>
  <c r="L45" i="16"/>
  <c r="L171"/>
  <c r="I96" i="12"/>
  <c r="M90"/>
  <c r="J241"/>
  <c r="M32" i="16"/>
  <c r="M45"/>
  <c r="R93"/>
  <c r="E92"/>
  <c r="M44"/>
  <c r="L52"/>
  <c r="Q52"/>
  <c r="D68"/>
  <c r="J82"/>
  <c r="R127"/>
  <c r="P48"/>
  <c r="Q57"/>
  <c r="M57"/>
  <c r="J59"/>
  <c r="C82"/>
  <c r="D82"/>
  <c r="G94"/>
  <c r="R96"/>
  <c r="D107"/>
  <c r="D27"/>
  <c r="E27"/>
  <c r="J24"/>
  <c r="P56"/>
  <c r="O51"/>
  <c r="L166"/>
  <c r="O173"/>
  <c r="C201"/>
  <c r="P47"/>
  <c r="P54"/>
  <c r="M55"/>
  <c r="I54"/>
  <c r="J54"/>
  <c r="Q70"/>
  <c r="I82"/>
  <c r="E102"/>
  <c r="J22"/>
  <c r="J116"/>
  <c r="C118"/>
  <c r="H22"/>
  <c r="R99"/>
  <c r="R122"/>
  <c r="O169"/>
  <c r="P173"/>
  <c r="F122"/>
  <c r="Q253" i="12"/>
  <c r="R166" i="16"/>
  <c r="P179"/>
  <c r="N129"/>
  <c r="N144" i="12"/>
  <c r="N82" i="16"/>
  <c r="R82"/>
  <c r="R68"/>
  <c r="H167" i="12"/>
  <c r="D94" i="16"/>
  <c r="G27"/>
  <c r="P46"/>
  <c r="D127"/>
  <c r="O166"/>
  <c r="E230" i="12"/>
  <c r="L116" i="16"/>
  <c r="F94"/>
  <c r="Q120"/>
  <c r="Q82" i="12"/>
  <c r="J47" i="16"/>
  <c r="K85" i="12"/>
  <c r="E178" i="16"/>
  <c r="Q166"/>
  <c r="C54"/>
  <c r="R103"/>
  <c r="L241" i="12"/>
  <c r="Q149"/>
  <c r="O122" i="16"/>
  <c r="G122"/>
  <c r="Q125"/>
  <c r="Q187"/>
  <c r="P59"/>
  <c r="F82"/>
  <c r="K127"/>
  <c r="Q252" i="12"/>
  <c r="Q201"/>
  <c r="O31" i="16"/>
  <c r="K68"/>
  <c r="P172"/>
  <c r="Q241" i="12"/>
  <c r="P89"/>
  <c r="Q51" i="16"/>
  <c r="I176"/>
  <c r="E176" i="12"/>
  <c r="Q263"/>
  <c r="Q94"/>
  <c r="I125" i="16"/>
  <c r="K94" i="12"/>
  <c r="J179" i="16"/>
  <c r="M96" i="12"/>
  <c r="H24" i="16"/>
  <c r="I101"/>
  <c r="I130"/>
  <c r="E176"/>
  <c r="M94"/>
  <c r="J174" i="12"/>
  <c r="Q177" i="16"/>
  <c r="H101"/>
  <c r="I174" i="12"/>
  <c r="Q81"/>
  <c r="J130"/>
  <c r="C89"/>
  <c r="I193"/>
  <c r="R257"/>
  <c r="H68" i="16"/>
  <c r="J45"/>
  <c r="P52"/>
  <c r="K51"/>
  <c r="Q75"/>
  <c r="J68"/>
  <c r="O52"/>
  <c r="Q118"/>
  <c r="Q122"/>
  <c r="E127"/>
  <c r="J23"/>
  <c r="G51"/>
  <c r="D57"/>
  <c r="P51"/>
  <c r="G82"/>
  <c r="H82"/>
  <c r="K94"/>
  <c r="C94"/>
  <c r="E96"/>
  <c r="H107"/>
  <c r="H27"/>
  <c r="I27"/>
  <c r="F51"/>
  <c r="O54"/>
  <c r="O107"/>
  <c r="J31"/>
  <c r="H31"/>
  <c r="Q69"/>
  <c r="L102"/>
  <c r="R97"/>
  <c r="M116"/>
  <c r="C130"/>
  <c r="O172"/>
  <c r="K83" i="12"/>
  <c r="J107" i="16"/>
  <c r="L99"/>
  <c r="I131"/>
  <c r="C177"/>
  <c r="N119"/>
  <c r="Q119"/>
  <c r="O89" i="12"/>
  <c r="K93"/>
  <c r="O179" i="16"/>
  <c r="R230" i="12"/>
  <c r="D107"/>
  <c r="G57" i="16"/>
  <c r="L93"/>
  <c r="Q249" i="12"/>
  <c r="E89"/>
  <c r="R95" i="16"/>
  <c r="F174" i="12"/>
  <c r="O164" i="16"/>
  <c r="K82" i="12"/>
  <c r="G89"/>
  <c r="Q230"/>
  <c r="L201" i="16"/>
  <c r="N195" i="12"/>
  <c r="Q200" i="16"/>
  <c r="D130"/>
  <c r="J130"/>
  <c r="I128"/>
  <c r="Q196" i="12"/>
  <c r="K27" i="16"/>
  <c r="Q198" i="12"/>
  <c r="K89"/>
  <c r="I201" i="16"/>
  <c r="L122"/>
  <c r="M241" i="12"/>
  <c r="N87"/>
  <c r="E98" i="16"/>
  <c r="O174"/>
  <c r="I94"/>
  <c r="D174" i="12"/>
  <c r="I198"/>
  <c r="J122" i="16"/>
  <c r="E88" i="12"/>
  <c r="L88"/>
  <c r="J88"/>
  <c r="J90"/>
  <c r="I88"/>
  <c r="O88"/>
  <c r="C88"/>
  <c r="P88"/>
  <c r="J96"/>
  <c r="K88"/>
  <c r="H88"/>
  <c r="D88"/>
  <c r="H172" i="16"/>
  <c r="H236" i="12"/>
  <c r="H164" i="16"/>
  <c r="M169"/>
  <c r="Q233" i="12"/>
  <c r="H179" i="16"/>
  <c r="K169"/>
  <c r="Q169"/>
  <c r="H233" i="12"/>
  <c r="H228"/>
  <c r="J169" i="16"/>
  <c r="H235" i="12"/>
  <c r="H238"/>
  <c r="H230"/>
  <c r="F169" i="16"/>
  <c r="P169"/>
  <c r="H128" i="12"/>
  <c r="O49" i="16"/>
  <c r="H137" i="12"/>
  <c r="C49" i="16"/>
  <c r="K49"/>
  <c r="H54"/>
  <c r="I86" i="12"/>
  <c r="L86"/>
  <c r="H93"/>
  <c r="K86"/>
  <c r="H96"/>
  <c r="E86"/>
  <c r="P86"/>
  <c r="O86"/>
  <c r="H94"/>
  <c r="R86"/>
  <c r="Q86"/>
  <c r="G150" i="16"/>
  <c r="M220" i="12"/>
  <c r="M147" i="16"/>
  <c r="M145"/>
  <c r="R150"/>
  <c r="O150"/>
  <c r="C150"/>
  <c r="L150"/>
  <c r="M216" i="12"/>
  <c r="M141" i="16"/>
  <c r="N150"/>
  <c r="J150"/>
  <c r="M143"/>
  <c r="D150"/>
  <c r="H217" i="12"/>
  <c r="Q217"/>
  <c r="M146" i="16"/>
  <c r="K78"/>
  <c r="C76"/>
  <c r="K74"/>
  <c r="H76"/>
  <c r="R76"/>
  <c r="N76"/>
  <c r="E73"/>
  <c r="E146" i="12"/>
  <c r="K70" i="16"/>
  <c r="F70"/>
  <c r="D146" i="12"/>
  <c r="N146"/>
  <c r="N125" i="16"/>
  <c r="N197" i="12"/>
  <c r="N131" i="16"/>
  <c r="N126"/>
  <c r="J127"/>
  <c r="K197" i="12"/>
  <c r="N130" i="16"/>
  <c r="N120"/>
  <c r="C127"/>
  <c r="G81" i="12"/>
  <c r="O81"/>
  <c r="C90"/>
  <c r="K81"/>
  <c r="I81"/>
  <c r="D81"/>
  <c r="C83"/>
  <c r="J81"/>
  <c r="C96"/>
  <c r="C85"/>
  <c r="C82"/>
  <c r="C94"/>
  <c r="L111"/>
  <c r="L24" i="16"/>
  <c r="L21"/>
  <c r="I29"/>
  <c r="L22"/>
  <c r="D174"/>
  <c r="D171"/>
  <c r="O165"/>
  <c r="J165"/>
  <c r="Q165"/>
  <c r="E165"/>
  <c r="P165"/>
  <c r="H165"/>
  <c r="K165"/>
  <c r="K229" i="12"/>
  <c r="I165" i="16"/>
  <c r="D173"/>
  <c r="L229" i="12"/>
  <c r="D166" i="16"/>
  <c r="C165"/>
  <c r="F229" i="12"/>
  <c r="D179" i="16"/>
  <c r="H229" i="12"/>
  <c r="I129"/>
  <c r="Q50" i="16"/>
  <c r="L50"/>
  <c r="I56"/>
  <c r="D50"/>
  <c r="I46"/>
  <c r="C50"/>
  <c r="J167"/>
  <c r="F171"/>
  <c r="F231" i="12"/>
  <c r="F178" i="16"/>
  <c r="Q231" i="12"/>
  <c r="P167" i="16"/>
  <c r="F164"/>
  <c r="H167"/>
  <c r="K167"/>
  <c r="Q167"/>
  <c r="R167"/>
  <c r="M167"/>
  <c r="D167"/>
  <c r="H231" i="12"/>
  <c r="C167" i="16"/>
  <c r="F237" i="12"/>
  <c r="F235"/>
  <c r="F179" i="16"/>
  <c r="F172"/>
  <c r="K196" i="12"/>
  <c r="G124" i="16"/>
  <c r="K119"/>
  <c r="K131"/>
  <c r="N124"/>
  <c r="F124"/>
  <c r="C124"/>
  <c r="I124"/>
  <c r="K130"/>
  <c r="K125"/>
  <c r="C103"/>
  <c r="J103"/>
  <c r="E103"/>
  <c r="N26"/>
  <c r="I21"/>
  <c r="Q157" i="12"/>
  <c r="P72" i="16"/>
  <c r="C27"/>
  <c r="Q20"/>
  <c r="P32"/>
  <c r="P22"/>
  <c r="O154"/>
  <c r="P219" i="12"/>
  <c r="H219"/>
  <c r="O148" i="16"/>
  <c r="C152"/>
  <c r="Q152"/>
  <c r="F152"/>
  <c r="I152"/>
  <c r="L219" i="12"/>
  <c r="O146" i="16"/>
  <c r="D152"/>
  <c r="M152"/>
  <c r="O142"/>
  <c r="H117" i="12"/>
  <c r="G117"/>
  <c r="R22" i="16"/>
  <c r="O99"/>
  <c r="O174" i="12"/>
  <c r="O167"/>
  <c r="C186"/>
  <c r="C128" i="16"/>
  <c r="P116"/>
  <c r="C126"/>
  <c r="I116"/>
  <c r="D116"/>
  <c r="Q116"/>
  <c r="O116"/>
  <c r="F116"/>
  <c r="C119"/>
  <c r="C131"/>
  <c r="K116"/>
  <c r="C122"/>
  <c r="G116"/>
  <c r="C125"/>
  <c r="I89" i="12"/>
  <c r="E87"/>
  <c r="I90"/>
  <c r="J87"/>
  <c r="I85"/>
  <c r="I83"/>
  <c r="P87"/>
  <c r="I87"/>
  <c r="I84"/>
  <c r="P127"/>
  <c r="P124"/>
  <c r="J57" i="16"/>
  <c r="F57"/>
  <c r="P44"/>
  <c r="O57"/>
  <c r="P45"/>
  <c r="P136" i="12"/>
  <c r="K57" i="16"/>
  <c r="P137" i="12"/>
  <c r="P53" i="16"/>
  <c r="P132" i="12"/>
  <c r="C57" i="16"/>
  <c r="I49"/>
  <c r="E75"/>
  <c r="K72"/>
  <c r="M140"/>
  <c r="H48"/>
  <c r="E76"/>
  <c r="D70"/>
  <c r="K192"/>
  <c r="H178"/>
  <c r="M217" i="12"/>
  <c r="K196" i="16"/>
  <c r="N70"/>
  <c r="J86" i="12"/>
  <c r="H81"/>
  <c r="D169" i="16"/>
  <c r="H95" i="12"/>
  <c r="N88"/>
  <c r="K249"/>
  <c r="Q234"/>
  <c r="J170" i="16"/>
  <c r="H84" i="12"/>
  <c r="O76" i="16"/>
  <c r="J29"/>
  <c r="G29"/>
  <c r="M49"/>
  <c r="J49"/>
  <c r="M29"/>
  <c r="P49"/>
  <c r="H55"/>
  <c r="K75"/>
  <c r="H122"/>
  <c r="M127"/>
  <c r="R57"/>
  <c r="O59"/>
  <c r="R53"/>
  <c r="K82"/>
  <c r="K122"/>
  <c r="M142"/>
  <c r="H47"/>
  <c r="R54"/>
  <c r="H58"/>
  <c r="G70"/>
  <c r="H70"/>
  <c r="I70"/>
  <c r="M144"/>
  <c r="H127"/>
  <c r="J124"/>
  <c r="K117"/>
  <c r="D189"/>
  <c r="H83" i="12"/>
  <c r="C169" i="16"/>
  <c r="E250" i="12"/>
  <c r="K188" i="16"/>
  <c r="K150"/>
  <c r="M148"/>
  <c r="K257" i="12"/>
  <c r="R195" i="16"/>
  <c r="M149"/>
  <c r="C170"/>
  <c r="H82" i="12"/>
  <c r="G86"/>
  <c r="E74" i="16"/>
  <c r="H116"/>
  <c r="N121"/>
  <c r="G127"/>
  <c r="H85" i="12"/>
  <c r="C84"/>
  <c r="E169" i="16"/>
  <c r="H89" i="12"/>
  <c r="H90"/>
  <c r="I152"/>
  <c r="L28" i="16"/>
  <c r="K123"/>
  <c r="H87" i="12"/>
  <c r="L49" i="16"/>
  <c r="I53"/>
  <c r="K73"/>
  <c r="N198" i="12"/>
  <c r="H150" i="16"/>
  <c r="K194" i="12"/>
  <c r="L124" i="16"/>
  <c r="Q127"/>
  <c r="I167"/>
  <c r="Q170"/>
  <c r="L195"/>
  <c r="L81" i="12"/>
  <c r="K71" i="16"/>
  <c r="I171"/>
  <c r="K195" i="12"/>
  <c r="R165" i="16"/>
  <c r="I234" i="12"/>
  <c r="R88"/>
  <c r="I47" i="16"/>
  <c r="H29"/>
  <c r="J89" i="12"/>
  <c r="C93"/>
  <c r="K152"/>
  <c r="I229"/>
  <c r="Q76" i="16"/>
  <c r="J94" i="12"/>
  <c r="H257"/>
  <c r="K259"/>
  <c r="O257"/>
  <c r="K191" i="16"/>
  <c r="I195"/>
  <c r="J195"/>
  <c r="G195"/>
  <c r="K252" i="12"/>
  <c r="K200" i="16"/>
  <c r="K190"/>
  <c r="K258" i="12"/>
  <c r="K255"/>
  <c r="Q195" i="16"/>
  <c r="E195"/>
  <c r="F195"/>
  <c r="M195"/>
  <c r="D170"/>
  <c r="I178"/>
  <c r="R170"/>
  <c r="F170"/>
  <c r="L170"/>
  <c r="E170"/>
  <c r="I164"/>
  <c r="R234" i="12"/>
  <c r="P170" i="16"/>
  <c r="H170"/>
  <c r="K170"/>
  <c r="M170"/>
  <c r="I174"/>
  <c r="O170"/>
  <c r="I179"/>
  <c r="E258" i="12"/>
  <c r="E255"/>
  <c r="E192" i="16"/>
  <c r="F189"/>
  <c r="E201"/>
  <c r="O251" i="12"/>
  <c r="E253"/>
  <c r="E188" i="16"/>
  <c r="L189"/>
  <c r="M189"/>
  <c r="R189"/>
  <c r="K189"/>
  <c r="E197"/>
  <c r="E259" i="12"/>
  <c r="E251"/>
  <c r="G189" i="16"/>
  <c r="E193"/>
  <c r="H189"/>
  <c r="I189"/>
  <c r="R51"/>
  <c r="R138" i="12"/>
  <c r="D59" i="16"/>
  <c r="I59"/>
  <c r="R48"/>
  <c r="M59"/>
  <c r="L59"/>
  <c r="R44"/>
  <c r="E59"/>
  <c r="J121"/>
  <c r="R121"/>
  <c r="Q121"/>
  <c r="H196" i="12"/>
  <c r="H118" i="16"/>
  <c r="H123"/>
  <c r="G121"/>
  <c r="H130"/>
  <c r="H198" i="12"/>
  <c r="I121" i="16"/>
  <c r="H191" i="12"/>
  <c r="H192"/>
  <c r="O121" i="16"/>
  <c r="C121"/>
  <c r="H126"/>
  <c r="I92" i="12"/>
  <c r="N90"/>
  <c r="K92"/>
  <c r="D55" i="16"/>
  <c r="I55"/>
  <c r="N132" i="12"/>
  <c r="L55" i="16"/>
  <c r="P101"/>
  <c r="K105"/>
  <c r="C105"/>
  <c r="H105"/>
  <c r="C194"/>
  <c r="D194"/>
  <c r="L194"/>
  <c r="J258" i="12"/>
  <c r="C256"/>
  <c r="O194" i="16"/>
  <c r="K194"/>
  <c r="J250" i="12"/>
  <c r="J188" i="16"/>
  <c r="J200"/>
  <c r="K199" i="12"/>
  <c r="P118" i="16"/>
  <c r="J129"/>
  <c r="C129"/>
  <c r="P130"/>
  <c r="Q129"/>
  <c r="R129"/>
  <c r="L129"/>
  <c r="D129"/>
  <c r="F129"/>
  <c r="P125"/>
  <c r="O129"/>
  <c r="H129"/>
  <c r="I129"/>
  <c r="P120"/>
  <c r="P199" i="12"/>
  <c r="P131" i="16"/>
  <c r="O258" i="12"/>
  <c r="K199" i="16"/>
  <c r="O261" i="12"/>
  <c r="R199" i="16"/>
  <c r="G199"/>
  <c r="O259" i="12"/>
  <c r="R261"/>
  <c r="O253"/>
  <c r="O197" i="16"/>
  <c r="O252" i="12"/>
  <c r="O249"/>
  <c r="H199" i="16"/>
  <c r="M199"/>
  <c r="L199"/>
  <c r="Q199"/>
  <c r="O188"/>
  <c r="O192"/>
  <c r="Q24"/>
  <c r="N34"/>
  <c r="Q28"/>
  <c r="D116" i="12"/>
  <c r="C80" i="16"/>
  <c r="O71"/>
  <c r="H80"/>
  <c r="D80"/>
  <c r="O83"/>
  <c r="O79"/>
  <c r="R197"/>
  <c r="R250" i="12"/>
  <c r="R254"/>
  <c r="C202" i="16"/>
  <c r="R188"/>
  <c r="D202"/>
  <c r="I202"/>
  <c r="R264" i="12"/>
  <c r="J202" i="16"/>
  <c r="R201"/>
  <c r="R258" i="12"/>
  <c r="R255"/>
  <c r="R187" i="16"/>
  <c r="E202"/>
  <c r="K95" i="12"/>
  <c r="R95"/>
  <c r="L95"/>
  <c r="D95"/>
  <c r="Q84"/>
  <c r="Q85"/>
  <c r="O95"/>
  <c r="Q83"/>
  <c r="Q90"/>
  <c r="P95"/>
  <c r="E95"/>
  <c r="F95"/>
  <c r="K131"/>
  <c r="K48" i="16"/>
  <c r="R52"/>
  <c r="K130" i="12"/>
  <c r="K129"/>
  <c r="F52" i="16"/>
  <c r="J52"/>
  <c r="I52"/>
  <c r="K176"/>
  <c r="D176"/>
  <c r="J176"/>
  <c r="P176"/>
  <c r="L176"/>
  <c r="C176"/>
  <c r="O240" i="12"/>
  <c r="O178" i="16"/>
  <c r="Q176"/>
  <c r="R240" i="12"/>
  <c r="M68" i="16"/>
  <c r="L144" i="12"/>
  <c r="E68" i="16"/>
  <c r="C78"/>
  <c r="O68"/>
  <c r="C71"/>
  <c r="G68"/>
  <c r="C77"/>
  <c r="L68"/>
  <c r="M177"/>
  <c r="P228" i="12"/>
  <c r="K241"/>
  <c r="D177" i="16"/>
  <c r="P241" i="12"/>
  <c r="E177" i="16"/>
  <c r="F241" i="12"/>
  <c r="K177" i="16"/>
  <c r="H241" i="12"/>
  <c r="R177" i="16"/>
  <c r="P164"/>
  <c r="J177"/>
  <c r="G177"/>
  <c r="E49"/>
  <c r="H52"/>
  <c r="J76"/>
  <c r="H50"/>
  <c r="H56"/>
  <c r="R70"/>
  <c r="C70"/>
  <c r="J82" i="12"/>
  <c r="K77" i="16"/>
  <c r="H171"/>
  <c r="Q150"/>
  <c r="I150"/>
  <c r="E257" i="12"/>
  <c r="K187" i="16"/>
  <c r="K79"/>
  <c r="G76"/>
  <c r="H86" i="12"/>
  <c r="F88"/>
  <c r="H176" i="16"/>
  <c r="H92" i="12"/>
  <c r="I228"/>
  <c r="Q88"/>
  <c r="D76" i="16"/>
  <c r="I45"/>
  <c r="E80"/>
  <c r="K29"/>
  <c r="I44"/>
  <c r="Q49"/>
  <c r="R49"/>
  <c r="K50"/>
  <c r="D29"/>
  <c r="I127"/>
  <c r="R46"/>
  <c r="R50"/>
  <c r="C59"/>
  <c r="O50"/>
  <c r="M121"/>
  <c r="H166"/>
  <c r="F173"/>
  <c r="K201"/>
  <c r="M50"/>
  <c r="I58"/>
  <c r="O70"/>
  <c r="L70"/>
  <c r="M70"/>
  <c r="I76"/>
  <c r="M154"/>
  <c r="L31"/>
  <c r="R29"/>
  <c r="J85" i="12"/>
  <c r="H117" i="16"/>
  <c r="O124"/>
  <c r="E124"/>
  <c r="N116"/>
  <c r="I172"/>
  <c r="Q189"/>
  <c r="J83" i="12"/>
  <c r="L169" i="16"/>
  <c r="F177"/>
  <c r="K250" i="12"/>
  <c r="F127" i="16"/>
  <c r="P150"/>
  <c r="M155"/>
  <c r="F150"/>
  <c r="D195"/>
  <c r="K197"/>
  <c r="E199"/>
  <c r="P124"/>
  <c r="K129"/>
  <c r="K83"/>
  <c r="G49"/>
  <c r="N118"/>
  <c r="L167"/>
  <c r="F238" i="12"/>
  <c r="O167" i="16"/>
  <c r="O189"/>
  <c r="E29"/>
  <c r="H234" i="12"/>
  <c r="H177" i="16"/>
  <c r="D86" i="12"/>
  <c r="E78" i="16"/>
  <c r="H195" i="12"/>
  <c r="H201"/>
  <c r="H46" i="16"/>
  <c r="E69"/>
  <c r="R169"/>
  <c r="I169"/>
  <c r="F86" i="12"/>
  <c r="F234"/>
  <c r="C195" i="16"/>
  <c r="H59"/>
  <c r="Q124"/>
  <c r="I173"/>
  <c r="R56"/>
  <c r="H128"/>
  <c r="I177"/>
  <c r="J95" i="12"/>
  <c r="J234"/>
  <c r="Q29" i="16"/>
  <c r="H45"/>
  <c r="R252" i="12"/>
  <c r="M165" i="16"/>
  <c r="J152" i="12"/>
  <c r="F117"/>
  <c r="D172" i="16"/>
  <c r="G149"/>
  <c r="L141"/>
  <c r="J151" i="12"/>
  <c r="K96"/>
  <c r="P96"/>
  <c r="R84"/>
  <c r="R93"/>
  <c r="M25" i="16"/>
  <c r="H107" i="12"/>
  <c r="R94"/>
  <c r="E174" i="16"/>
  <c r="I166"/>
  <c r="J166"/>
  <c r="E93"/>
  <c r="I167" i="12"/>
  <c r="K141" i="16"/>
  <c r="K215" i="12"/>
  <c r="J25" i="16"/>
  <c r="E107" i="12"/>
  <c r="Q93" i="16"/>
  <c r="H106"/>
  <c r="P106"/>
  <c r="Q98"/>
  <c r="I179" i="12"/>
  <c r="I106" i="16"/>
  <c r="Q174" i="12"/>
  <c r="E106" i="16"/>
  <c r="R106"/>
  <c r="F106"/>
  <c r="Q99"/>
  <c r="G106"/>
  <c r="Q103"/>
  <c r="M106"/>
  <c r="C106"/>
  <c r="Q179" i="12"/>
  <c r="J179"/>
  <c r="O106" i="16"/>
  <c r="L106"/>
  <c r="Q92"/>
  <c r="Q167" i="12"/>
  <c r="Q97" i="16"/>
  <c r="Q102"/>
  <c r="Q100"/>
  <c r="K106"/>
  <c r="Q96"/>
  <c r="O179" i="12"/>
  <c r="Q94" i="16"/>
  <c r="Q101"/>
  <c r="D106"/>
  <c r="J106"/>
  <c r="Q95"/>
  <c r="I81"/>
  <c r="Q81"/>
  <c r="M81"/>
  <c r="M157" i="12"/>
  <c r="G32" i="16"/>
  <c r="O114" i="12"/>
  <c r="Q32" i="16"/>
  <c r="H32"/>
  <c r="N133" i="12"/>
  <c r="P194" i="16"/>
  <c r="M194"/>
  <c r="Q256" i="12"/>
  <c r="M256"/>
  <c r="H256"/>
  <c r="J252"/>
  <c r="G194" i="16"/>
  <c r="J256" i="12"/>
  <c r="O35" i="16"/>
  <c r="J35"/>
  <c r="R25"/>
  <c r="G35"/>
  <c r="J108" i="12"/>
  <c r="J109"/>
  <c r="O27" i="16"/>
  <c r="M82"/>
  <c r="M158" i="12"/>
  <c r="Q158"/>
  <c r="Q72" i="16"/>
  <c r="D158" i="12"/>
  <c r="G107" i="16"/>
  <c r="Q107"/>
  <c r="E107"/>
  <c r="P107"/>
  <c r="R175" i="12"/>
  <c r="R94" i="16"/>
  <c r="R101"/>
  <c r="I107"/>
  <c r="R174" i="12"/>
  <c r="R180"/>
  <c r="M107" i="16"/>
  <c r="M133" i="12"/>
  <c r="Q196" i="16"/>
  <c r="F201"/>
  <c r="O25"/>
  <c r="O28"/>
  <c r="N20"/>
  <c r="L26"/>
  <c r="F81"/>
  <c r="N33"/>
  <c r="P25"/>
  <c r="G232" i="12"/>
  <c r="AF121" s="1"/>
  <c r="G91"/>
  <c r="P196" i="16"/>
  <c r="D91" i="12"/>
  <c r="O91"/>
  <c r="P253"/>
  <c r="P21" i="16"/>
  <c r="N157" i="12"/>
  <c r="H200" i="16"/>
  <c r="C262" i="12"/>
  <c r="F168" i="16"/>
  <c r="F91" i="12"/>
  <c r="F26" i="16"/>
  <c r="C31"/>
  <c r="C32"/>
  <c r="D157" i="12"/>
  <c r="F157"/>
  <c r="P252"/>
  <c r="P256"/>
  <c r="I200" i="16"/>
  <c r="Q232" i="12"/>
  <c r="G170" i="16"/>
  <c r="M33"/>
  <c r="M117" i="12"/>
  <c r="G172" i="16"/>
  <c r="H178" i="12"/>
  <c r="I32" i="16"/>
  <c r="J32"/>
  <c r="O55"/>
  <c r="P55"/>
  <c r="N53"/>
  <c r="R20"/>
  <c r="J20"/>
  <c r="P92"/>
  <c r="I28"/>
  <c r="C26"/>
  <c r="D26"/>
  <c r="C29"/>
  <c r="N49"/>
  <c r="N81"/>
  <c r="P68"/>
  <c r="C81"/>
  <c r="R26"/>
  <c r="R23"/>
  <c r="O34"/>
  <c r="P34"/>
  <c r="N59"/>
  <c r="P94"/>
  <c r="P98"/>
  <c r="F33"/>
  <c r="G33"/>
  <c r="C104"/>
  <c r="L104"/>
  <c r="O98"/>
  <c r="E104"/>
  <c r="P31"/>
  <c r="R31"/>
  <c r="N35"/>
  <c r="C35"/>
  <c r="L35"/>
  <c r="Q35"/>
  <c r="P102"/>
  <c r="O97"/>
  <c r="J259" i="12"/>
  <c r="E194" i="16"/>
  <c r="G200"/>
  <c r="F200"/>
  <c r="M200"/>
  <c r="O104" i="12"/>
  <c r="P77" i="16"/>
  <c r="P99"/>
  <c r="O145"/>
  <c r="O141"/>
  <c r="L152"/>
  <c r="P152"/>
  <c r="O143"/>
  <c r="G169"/>
  <c r="D262" i="12"/>
  <c r="K256"/>
  <c r="J152" i="16"/>
  <c r="P191"/>
  <c r="G256" i="12"/>
  <c r="O262"/>
  <c r="O256"/>
  <c r="D117"/>
  <c r="D32" i="16"/>
  <c r="R21"/>
  <c r="D33"/>
  <c r="N48"/>
  <c r="P24"/>
  <c r="O105" i="12"/>
  <c r="P23" i="16"/>
  <c r="K20"/>
  <c r="O20"/>
  <c r="N44"/>
  <c r="M86" i="12"/>
  <c r="H81" i="16"/>
  <c r="G157" i="12"/>
  <c r="P27" i="16"/>
  <c r="L168"/>
  <c r="M87" i="12"/>
  <c r="P249"/>
  <c r="J249"/>
  <c r="J262"/>
  <c r="P190" i="16"/>
  <c r="R55"/>
  <c r="P71"/>
  <c r="M20"/>
  <c r="K26"/>
  <c r="K32"/>
  <c r="J193"/>
  <c r="Q219" i="12"/>
  <c r="C105"/>
  <c r="I91"/>
  <c r="M89"/>
  <c r="Q194" i="16"/>
  <c r="F194"/>
  <c r="R256" i="12"/>
  <c r="G241"/>
  <c r="O180"/>
  <c r="O103" i="16"/>
  <c r="R117" i="12"/>
  <c r="H91"/>
  <c r="P91"/>
  <c r="G105" i="16"/>
  <c r="O168" i="12"/>
  <c r="N56" i="16"/>
  <c r="N134" i="12"/>
  <c r="O113"/>
  <c r="J30" i="16"/>
  <c r="G235" i="12"/>
  <c r="R249"/>
  <c r="H168" i="16"/>
  <c r="K117" i="12"/>
  <c r="O23" i="16"/>
  <c r="R253" i="12"/>
  <c r="I24" i="16"/>
  <c r="O26"/>
  <c r="I108" i="12"/>
  <c r="I25" i="16"/>
  <c r="I30"/>
  <c r="H33"/>
  <c r="Q33"/>
  <c r="M91" i="12"/>
  <c r="K91"/>
  <c r="J91"/>
  <c r="C91"/>
  <c r="R262"/>
  <c r="Q262"/>
  <c r="D200" i="16"/>
  <c r="H262" i="12"/>
  <c r="P250"/>
  <c r="F262"/>
  <c r="D168" i="16"/>
  <c r="O168"/>
  <c r="M168"/>
  <c r="G234" i="12"/>
  <c r="P168" i="16"/>
  <c r="G165"/>
  <c r="I168"/>
  <c r="J168"/>
  <c r="G171"/>
  <c r="I105"/>
  <c r="E105"/>
  <c r="R105"/>
  <c r="P178" i="12"/>
  <c r="P93" i="16"/>
  <c r="D105"/>
  <c r="Q105"/>
  <c r="I178" i="12"/>
  <c r="L105" i="16"/>
  <c r="P97"/>
  <c r="J178" i="12"/>
  <c r="O219"/>
  <c r="I219"/>
  <c r="G219"/>
  <c r="K219"/>
  <c r="Q104" i="16"/>
  <c r="O170" i="12"/>
  <c r="K104" i="16"/>
  <c r="I34"/>
  <c r="G116" i="12"/>
  <c r="Q116"/>
  <c r="Q25" i="16"/>
  <c r="M34"/>
  <c r="H116" i="12"/>
  <c r="J34" i="16"/>
  <c r="P80"/>
  <c r="K80"/>
  <c r="O156" i="12"/>
  <c r="Q80" i="16"/>
  <c r="O75"/>
  <c r="O78"/>
  <c r="F202"/>
  <c r="K202"/>
  <c r="R192"/>
  <c r="M94" i="12"/>
  <c r="R32" i="16"/>
  <c r="H20"/>
  <c r="M26"/>
  <c r="K81"/>
  <c r="O33"/>
  <c r="I31"/>
  <c r="I35"/>
  <c r="P69"/>
  <c r="P189"/>
  <c r="O200"/>
  <c r="P193"/>
  <c r="C22"/>
  <c r="P202"/>
  <c r="G262" i="12"/>
  <c r="O106"/>
  <c r="M84"/>
  <c r="C106"/>
  <c r="C117"/>
  <c r="E26" i="16"/>
  <c r="L157" i="12"/>
  <c r="L32" i="16"/>
  <c r="L81"/>
  <c r="C23"/>
  <c r="P259" i="12"/>
  <c r="P28" i="16"/>
  <c r="M262" i="12"/>
  <c r="G176" i="16"/>
  <c r="O96"/>
  <c r="M81" i="12"/>
  <c r="O102" i="16"/>
  <c r="J197"/>
  <c r="E32"/>
  <c r="F32"/>
  <c r="N45"/>
  <c r="J55"/>
  <c r="K55"/>
  <c r="P20"/>
  <c r="C25"/>
  <c r="P26"/>
  <c r="Q26"/>
  <c r="O29"/>
  <c r="P29"/>
  <c r="J81"/>
  <c r="O81"/>
  <c r="P73"/>
  <c r="G164"/>
  <c r="I23"/>
  <c r="O94"/>
  <c r="N105"/>
  <c r="R27"/>
  <c r="P30"/>
  <c r="C33"/>
  <c r="R34"/>
  <c r="E168"/>
  <c r="N54"/>
  <c r="P74"/>
  <c r="O105"/>
  <c r="O177" i="12"/>
  <c r="G104" i="16"/>
  <c r="R104"/>
  <c r="O101"/>
  <c r="F35"/>
  <c r="R33"/>
  <c r="H35"/>
  <c r="M35"/>
  <c r="P192"/>
  <c r="H194"/>
  <c r="P201"/>
  <c r="C200"/>
  <c r="P197"/>
  <c r="M83" i="12"/>
  <c r="O22" i="16"/>
  <c r="E20"/>
  <c r="I22"/>
  <c r="J104"/>
  <c r="O144"/>
  <c r="M219" i="12"/>
  <c r="H152" i="16"/>
  <c r="K152"/>
  <c r="O140"/>
  <c r="J190"/>
  <c r="R194"/>
  <c r="K262" i="12"/>
  <c r="P195" i="16"/>
  <c r="O147"/>
  <c r="O149"/>
  <c r="J253" i="12"/>
  <c r="J191" i="16"/>
  <c r="P199"/>
  <c r="J199"/>
  <c r="G179"/>
  <c r="R168"/>
  <c r="O21"/>
  <c r="C21"/>
  <c r="P79"/>
  <c r="P83"/>
  <c r="E200"/>
  <c r="P106" i="12"/>
  <c r="C24" i="16"/>
  <c r="G167"/>
  <c r="E81"/>
  <c r="F104"/>
  <c r="C168"/>
  <c r="C107" i="12"/>
  <c r="G20" i="16"/>
  <c r="C102" i="12"/>
  <c r="I20" i="16"/>
  <c r="E33"/>
  <c r="P157" i="12"/>
  <c r="P75" i="16"/>
  <c r="L117" i="12"/>
  <c r="I194" i="16"/>
  <c r="J187"/>
  <c r="E262" i="12"/>
  <c r="I262"/>
  <c r="G237"/>
  <c r="J255"/>
  <c r="J192" i="16"/>
  <c r="R91" i="12"/>
  <c r="G231"/>
  <c r="L91"/>
  <c r="R219"/>
  <c r="O175"/>
  <c r="O100" i="16"/>
  <c r="O173" i="12"/>
  <c r="O172"/>
  <c r="Q91"/>
  <c r="O171"/>
  <c r="O178"/>
  <c r="P76" i="16"/>
  <c r="M88" i="12"/>
  <c r="E82" i="16"/>
  <c r="P100"/>
  <c r="M95" i="12"/>
  <c r="R98" i="16"/>
  <c r="N51"/>
  <c r="O30"/>
  <c r="G173"/>
  <c r="N189"/>
  <c r="J198"/>
  <c r="R260" i="12"/>
  <c r="N259"/>
  <c r="N202" i="16"/>
  <c r="N197"/>
  <c r="N188"/>
  <c r="O260" i="12"/>
  <c r="M198" i="16"/>
  <c r="N256" i="12"/>
  <c r="N260"/>
  <c r="N194" i="16"/>
  <c r="K198"/>
  <c r="N249" i="12"/>
  <c r="N201" i="16"/>
  <c r="N193"/>
  <c r="P198"/>
  <c r="E260" i="12"/>
  <c r="O198" i="16"/>
  <c r="G198"/>
  <c r="N253" i="12"/>
  <c r="R198" i="16"/>
  <c r="H198"/>
  <c r="L198"/>
  <c r="N196"/>
  <c r="F198"/>
  <c r="N187"/>
  <c r="N199"/>
  <c r="N191"/>
  <c r="D198"/>
  <c r="N190"/>
  <c r="N200"/>
  <c r="N252" i="12"/>
  <c r="N258"/>
  <c r="H260"/>
  <c r="N250"/>
  <c r="N192" i="16"/>
  <c r="Q198"/>
  <c r="I198"/>
  <c r="E198"/>
  <c r="Q260" i="12"/>
  <c r="C198" i="16"/>
  <c r="N255" i="12"/>
  <c r="N262"/>
  <c r="N195" i="16"/>
  <c r="N257" i="12"/>
  <c r="N170" i="16"/>
  <c r="N239" i="12"/>
  <c r="N228"/>
  <c r="N178" i="16"/>
  <c r="N238" i="12"/>
  <c r="N234"/>
  <c r="N164" i="16"/>
  <c r="N236" i="12"/>
  <c r="J175" i="16"/>
  <c r="F175"/>
  <c r="N177"/>
  <c r="H175"/>
  <c r="N172"/>
  <c r="Q175"/>
  <c r="N167"/>
  <c r="N168"/>
  <c r="N241" i="12"/>
  <c r="N169" i="16"/>
  <c r="N179"/>
  <c r="K175"/>
  <c r="I175"/>
  <c r="P175"/>
  <c r="R175"/>
  <c r="L175"/>
  <c r="N176"/>
  <c r="N173"/>
  <c r="N171"/>
  <c r="Q239" i="12"/>
  <c r="D175" i="16"/>
  <c r="N166"/>
  <c r="R239" i="12"/>
  <c r="N235"/>
  <c r="N174" i="16"/>
  <c r="O175"/>
  <c r="N229" i="12"/>
  <c r="C175" i="16"/>
  <c r="M175"/>
  <c r="N165"/>
  <c r="G175"/>
  <c r="N237" i="12"/>
  <c r="H239"/>
  <c r="E175" i="16"/>
  <c r="N93" i="12"/>
  <c r="N81"/>
  <c r="N123" i="16"/>
  <c r="N122"/>
  <c r="O127"/>
  <c r="N201" i="12"/>
  <c r="L127" i="16"/>
  <c r="O176" i="12"/>
  <c r="H103" i="16"/>
  <c r="N92"/>
  <c r="N83" i="12"/>
  <c r="N84"/>
  <c r="N86"/>
  <c r="N98" i="16"/>
  <c r="N94" i="12"/>
  <c r="Q92"/>
  <c r="N92"/>
  <c r="N89"/>
  <c r="N96"/>
  <c r="J176"/>
  <c r="N101" i="16"/>
  <c r="N106"/>
  <c r="H176" i="12"/>
  <c r="F103" i="16"/>
  <c r="P176" i="12"/>
  <c r="N95" i="16"/>
  <c r="N93"/>
  <c r="L103"/>
  <c r="O92" i="12"/>
  <c r="N94" i="16"/>
  <c r="D176" i="12"/>
  <c r="N85"/>
  <c r="F176"/>
  <c r="D92"/>
  <c r="P103" i="16"/>
  <c r="I176" i="12"/>
  <c r="N176"/>
  <c r="Q176"/>
  <c r="R92"/>
  <c r="L92"/>
  <c r="N91"/>
  <c r="N95"/>
  <c r="J92"/>
  <c r="P92"/>
  <c r="G176"/>
  <c r="AC199"/>
  <c r="AC253" l="1"/>
  <c r="AC226"/>
  <c r="AC91"/>
  <c r="AC145"/>
  <c r="AC280"/>
  <c r="AC118"/>
  <c r="AF283"/>
  <c r="AF256"/>
  <c r="CW111"/>
  <c r="BD131"/>
  <c r="AB117"/>
  <c r="AJ98"/>
  <c r="BH151"/>
  <c r="BA231"/>
  <c r="AB144"/>
  <c r="AL127"/>
  <c r="CJ111"/>
  <c r="AE120"/>
  <c r="BY199"/>
  <c r="AJ152"/>
  <c r="CW151"/>
  <c r="CG171"/>
  <c r="BT111"/>
  <c r="CV111"/>
  <c r="AD281"/>
  <c r="AQ240"/>
  <c r="CK151"/>
  <c r="BI151"/>
  <c r="CW231"/>
  <c r="U44" i="16"/>
  <c r="AF202" i="12"/>
  <c r="CK111"/>
  <c r="AH177"/>
  <c r="AJ125"/>
  <c r="AJ233"/>
  <c r="AE228"/>
  <c r="AF94"/>
  <c r="BY151"/>
  <c r="CK231"/>
  <c r="CJ211"/>
  <c r="BL151"/>
  <c r="CC139"/>
  <c r="AN129"/>
  <c r="AQ267"/>
  <c r="BE179"/>
  <c r="BM131"/>
  <c r="BA99"/>
  <c r="BT171"/>
  <c r="BH111"/>
  <c r="BX231"/>
  <c r="BP131"/>
  <c r="AD92"/>
  <c r="BU91"/>
  <c r="CF111"/>
  <c r="BQ119"/>
  <c r="AQ213"/>
  <c r="CF191"/>
  <c r="BP91"/>
  <c r="BA171"/>
  <c r="AD227"/>
  <c r="BA219"/>
  <c r="DE211"/>
  <c r="CC191"/>
  <c r="U21" i="16"/>
  <c r="AN210" i="12"/>
  <c r="BM119"/>
  <c r="BL191"/>
  <c r="BU191"/>
  <c r="AG230"/>
  <c r="DD211"/>
  <c r="CF231"/>
  <c r="CG211"/>
  <c r="BY231"/>
  <c r="AH258"/>
  <c r="AK288"/>
  <c r="BA91"/>
  <c r="DH131"/>
  <c r="BH211"/>
  <c r="CC151"/>
  <c r="BA179"/>
  <c r="BE239"/>
  <c r="CW171"/>
  <c r="AK99"/>
  <c r="AG203"/>
  <c r="AQ132"/>
  <c r="CV91"/>
  <c r="AL154"/>
  <c r="AQ105"/>
  <c r="BD91"/>
  <c r="DH91"/>
  <c r="CB191"/>
  <c r="BE199"/>
  <c r="CK139"/>
  <c r="AD254"/>
  <c r="CJ171"/>
  <c r="BM231"/>
  <c r="BP111"/>
  <c r="AH150"/>
  <c r="BE151"/>
  <c r="CK191"/>
  <c r="CZ151"/>
  <c r="CF211"/>
  <c r="AQ159"/>
  <c r="AM290"/>
  <c r="CK219"/>
  <c r="CC159"/>
  <c r="CV115"/>
  <c r="AO292"/>
  <c r="AP104"/>
  <c r="AZ171"/>
  <c r="AI151"/>
  <c r="CK131"/>
  <c r="BT131"/>
  <c r="AO184"/>
  <c r="BQ111"/>
  <c r="CJ91"/>
  <c r="BX131"/>
  <c r="AK153"/>
  <c r="BE99"/>
  <c r="BD171"/>
  <c r="AQ294"/>
  <c r="AZ231"/>
  <c r="AK180"/>
  <c r="CS131"/>
  <c r="BM171"/>
  <c r="AI97"/>
  <c r="DA219"/>
  <c r="U140" i="16"/>
  <c r="CG191" i="12"/>
  <c r="AI205"/>
  <c r="CF171"/>
  <c r="CF151"/>
  <c r="BL111"/>
  <c r="DD131"/>
  <c r="BE171"/>
  <c r="DH111"/>
  <c r="CF91"/>
  <c r="AK234"/>
  <c r="CK171"/>
  <c r="AG257"/>
  <c r="AI178"/>
  <c r="AG149"/>
  <c r="CK91"/>
  <c r="AG284"/>
  <c r="BA211"/>
  <c r="AH123"/>
  <c r="DH231"/>
  <c r="CN191"/>
  <c r="CF131"/>
  <c r="CJ231"/>
  <c r="CB131"/>
  <c r="AE255"/>
  <c r="AF229"/>
  <c r="AE282"/>
  <c r="BQ91"/>
  <c r="BL131"/>
  <c r="BD211"/>
  <c r="BE231"/>
  <c r="BE211"/>
  <c r="BE191"/>
  <c r="AJ206"/>
  <c r="BP171"/>
  <c r="AI286"/>
  <c r="CN231"/>
  <c r="AI232"/>
  <c r="AE147"/>
  <c r="AK261"/>
  <c r="CS171"/>
  <c r="AE93"/>
  <c r="AI124"/>
  <c r="CC211"/>
  <c r="BE159"/>
  <c r="BT151"/>
  <c r="CO151"/>
  <c r="BP151"/>
  <c r="AD119"/>
  <c r="AZ131"/>
  <c r="BH171"/>
  <c r="CK211"/>
  <c r="AQ186"/>
  <c r="CB231"/>
  <c r="BH91"/>
  <c r="BH131"/>
  <c r="AK207"/>
  <c r="AD173"/>
  <c r="AG122"/>
  <c r="CJ131"/>
  <c r="BA111"/>
  <c r="AH96"/>
  <c r="AH204"/>
  <c r="AZ111"/>
  <c r="DD191"/>
  <c r="BU131"/>
  <c r="BE139"/>
  <c r="AM155"/>
  <c r="AP131"/>
  <c r="BT231"/>
  <c r="BM139"/>
  <c r="CC99"/>
  <c r="DA99"/>
  <c r="BE111"/>
  <c r="BD191"/>
  <c r="AJ260"/>
  <c r="BT191"/>
  <c r="AJ287"/>
  <c r="AI259"/>
  <c r="BT211"/>
  <c r="BA131"/>
  <c r="BM191"/>
  <c r="AG95"/>
  <c r="AH231"/>
  <c r="CK99"/>
  <c r="DI91"/>
  <c r="CJ151"/>
  <c r="BP191"/>
  <c r="BM159"/>
  <c r="AF175"/>
  <c r="BP231"/>
  <c r="CN211"/>
  <c r="BP211"/>
  <c r="CB171"/>
  <c r="BL211"/>
  <c r="BE131"/>
  <c r="BE91"/>
  <c r="BD231"/>
  <c r="CJ191"/>
  <c r="BX171"/>
  <c r="AE201"/>
  <c r="AF148"/>
  <c r="AJ179"/>
  <c r="AE174"/>
  <c r="AK126"/>
  <c r="BT91"/>
  <c r="BA191"/>
  <c r="BH231"/>
  <c r="AD146"/>
  <c r="BA151"/>
  <c r="AD200"/>
  <c r="AG176"/>
  <c r="CK179"/>
  <c r="BH191"/>
  <c r="CK199"/>
  <c r="AH285"/>
  <c r="BQ211"/>
  <c r="U116" i="16"/>
  <c r="BQ139" i="12"/>
  <c r="U188" i="16"/>
  <c r="CB91" i="12"/>
  <c r="CZ231"/>
  <c r="BX151"/>
  <c r="BY171"/>
  <c r="U45" i="16"/>
  <c r="CC239" i="12"/>
  <c r="U141" i="16"/>
  <c r="CO199" i="12"/>
  <c r="U68" i="16"/>
  <c r="U20"/>
  <c r="AL208" i="12"/>
  <c r="BM219"/>
  <c r="AN291"/>
  <c r="CV131"/>
  <c r="BQ159"/>
  <c r="AL181"/>
  <c r="CB211"/>
  <c r="CN151"/>
  <c r="CC219"/>
  <c r="CB111"/>
  <c r="AL100"/>
  <c r="CV191"/>
  <c r="CV151"/>
  <c r="AN102"/>
  <c r="AN264"/>
  <c r="CC231"/>
  <c r="CV195"/>
  <c r="BX91"/>
  <c r="AB252"/>
  <c r="DI171"/>
  <c r="AB90"/>
  <c r="AL235"/>
  <c r="BY211"/>
  <c r="BY191"/>
  <c r="AB198"/>
  <c r="DE111"/>
  <c r="CN131"/>
  <c r="CV211"/>
  <c r="BQ179"/>
  <c r="DH211"/>
  <c r="CV231"/>
  <c r="CC119"/>
  <c r="CC199"/>
  <c r="CB151"/>
  <c r="CN171"/>
  <c r="BL91"/>
  <c r="BL171"/>
  <c r="AM101"/>
  <c r="CO219"/>
  <c r="DA159"/>
  <c r="BD111"/>
  <c r="BD151"/>
  <c r="DH191"/>
  <c r="DH171"/>
  <c r="U69" i="16"/>
  <c r="BM99" i="12"/>
  <c r="CZ191"/>
  <c r="DI131"/>
  <c r="CW211"/>
  <c r="AO130"/>
  <c r="AO157"/>
  <c r="AN237"/>
  <c r="AN183"/>
  <c r="CC91"/>
  <c r="CC131"/>
  <c r="CW91"/>
  <c r="BX111"/>
  <c r="BX211"/>
  <c r="DE91"/>
  <c r="BQ219"/>
  <c r="BU211"/>
  <c r="BQ199"/>
  <c r="AZ91"/>
  <c r="AL289"/>
  <c r="BY111"/>
  <c r="BU231"/>
  <c r="CK159"/>
  <c r="DI211"/>
  <c r="AB279"/>
  <c r="AO238"/>
  <c r="AL262"/>
  <c r="CN91"/>
  <c r="CV171"/>
  <c r="BM239"/>
  <c r="DA239"/>
  <c r="BM199"/>
  <c r="CN111"/>
  <c r="BQ99"/>
  <c r="AO265"/>
  <c r="CS91"/>
  <c r="CC111"/>
  <c r="CO111"/>
  <c r="AB171"/>
  <c r="AP239"/>
  <c r="AP158"/>
  <c r="CS231"/>
  <c r="CS191"/>
  <c r="AO211"/>
  <c r="AP185"/>
  <c r="DI191"/>
  <c r="BX191"/>
  <c r="DH151"/>
  <c r="CZ171"/>
  <c r="BQ239"/>
  <c r="CC179"/>
  <c r="BL231"/>
  <c r="BA159"/>
  <c r="CZ211"/>
  <c r="CS211"/>
  <c r="BM179"/>
  <c r="AO103"/>
  <c r="AN156"/>
  <c r="CC171"/>
  <c r="BI111"/>
  <c r="AZ151"/>
  <c r="AB225"/>
  <c r="BU151"/>
  <c r="AZ211"/>
  <c r="AZ191"/>
  <c r="BU171"/>
  <c r="BY91"/>
  <c r="BY131"/>
  <c r="CK119"/>
  <c r="BU111"/>
  <c r="AP266"/>
  <c r="CK239"/>
  <c r="AP212"/>
  <c r="AP293"/>
  <c r="AM209"/>
  <c r="DA179"/>
  <c r="BY99"/>
  <c r="BY239"/>
  <c r="BY139"/>
  <c r="BY159"/>
  <c r="BY179"/>
  <c r="BY219"/>
  <c r="U93" i="16"/>
  <c r="U92"/>
  <c r="CG131" i="12"/>
  <c r="CG91"/>
  <c r="CG151"/>
  <c r="CG231"/>
  <c r="CG111"/>
  <c r="U187" i="16"/>
  <c r="DA211" i="12"/>
  <c r="DA111"/>
  <c r="DA91"/>
  <c r="DA171"/>
  <c r="DA191"/>
  <c r="DA231"/>
  <c r="DA131"/>
  <c r="CO191"/>
  <c r="CO211"/>
  <c r="CO91"/>
  <c r="CO131"/>
  <c r="CO231"/>
  <c r="CO171"/>
  <c r="BI191"/>
  <c r="BI91"/>
  <c r="BI131"/>
  <c r="BI211"/>
  <c r="CR91"/>
  <c r="CR131"/>
  <c r="CR151"/>
  <c r="CR231"/>
  <c r="BI231"/>
  <c r="BI171"/>
  <c r="CR111"/>
  <c r="CR171"/>
  <c r="CR191"/>
  <c r="CV235"/>
  <c r="CV135"/>
  <c r="CV215"/>
  <c r="CV155"/>
  <c r="CV175"/>
  <c r="CV95"/>
  <c r="U164" i="16"/>
  <c r="U165"/>
  <c r="CO159" i="12"/>
  <c r="CO239"/>
  <c r="CO179"/>
  <c r="CO139"/>
  <c r="CO119"/>
  <c r="CO99"/>
  <c r="DA151"/>
  <c r="CR211"/>
  <c r="BY119"/>
  <c r="U117" i="16"/>
  <c r="BQ171" i="12"/>
  <c r="AM236"/>
  <c r="DD151"/>
  <c r="BE219"/>
  <c r="DE171"/>
  <c r="DD91"/>
  <c r="DD171"/>
  <c r="AM128"/>
  <c r="DA119"/>
  <c r="DA199"/>
  <c r="BA119"/>
  <c r="BA199"/>
  <c r="CZ91"/>
  <c r="DE131"/>
  <c r="BQ191"/>
  <c r="CS111"/>
  <c r="CW131"/>
  <c r="CW191"/>
  <c r="BE119"/>
  <c r="BM211"/>
  <c r="DI231"/>
  <c r="BQ151"/>
  <c r="DI151"/>
  <c r="DD111"/>
  <c r="AM263"/>
  <c r="DA139"/>
  <c r="BA239"/>
  <c r="CZ111"/>
  <c r="BQ131"/>
  <c r="BQ231"/>
  <c r="DE151"/>
  <c r="DE231"/>
  <c r="CS151"/>
  <c r="DE191"/>
  <c r="BM91"/>
  <c r="CZ131"/>
  <c r="BM111"/>
  <c r="BM151"/>
  <c r="DD231"/>
  <c r="BA139"/>
  <c r="DI111"/>
  <c r="AM182"/>
  <c r="AC47" l="1"/>
  <c r="U189" i="16"/>
  <c r="T248" i="12" s="1"/>
  <c r="F261" s="1"/>
  <c r="AJ54"/>
  <c r="AF50"/>
  <c r="U70" i="16"/>
  <c r="T143" i="12" s="1"/>
  <c r="U46" i="16"/>
  <c r="T123" i="12" s="1"/>
  <c r="T122" s="1"/>
  <c r="J129" s="1"/>
  <c r="AG51"/>
  <c r="U22" i="16"/>
  <c r="T102" i="12" s="1"/>
  <c r="T101" s="1"/>
  <c r="U118" i="16"/>
  <c r="T185" i="12" s="1"/>
  <c r="N189" s="1"/>
  <c r="AB46"/>
  <c r="AD48"/>
  <c r="AE49"/>
  <c r="AK55"/>
  <c r="AQ61"/>
  <c r="AI53"/>
  <c r="AH52"/>
  <c r="U142" i="16"/>
  <c r="T206" i="12" s="1"/>
  <c r="AL56"/>
  <c r="F124"/>
  <c r="D128"/>
  <c r="U94" i="16"/>
  <c r="T165" i="12" s="1"/>
  <c r="T164" s="1"/>
  <c r="P179" s="1"/>
  <c r="AO59"/>
  <c r="H138"/>
  <c r="U166" i="16"/>
  <c r="T227" i="12" s="1"/>
  <c r="AN58"/>
  <c r="AP60"/>
  <c r="AM57"/>
  <c r="N264"/>
  <c r="N209"/>
  <c r="G218"/>
  <c r="O212"/>
  <c r="P213"/>
  <c r="F222"/>
  <c r="J212"/>
  <c r="O221"/>
  <c r="H187"/>
  <c r="G189"/>
  <c r="P187"/>
  <c r="G188"/>
  <c r="Q187"/>
  <c r="P149"/>
  <c r="O154"/>
  <c r="F146"/>
  <c r="I148"/>
  <c r="P148"/>
  <c r="K157"/>
  <c r="O146"/>
  <c r="O150"/>
  <c r="O147"/>
  <c r="Q159"/>
  <c r="F159"/>
  <c r="E159"/>
  <c r="Q166"/>
  <c r="H168"/>
  <c r="K170"/>
  <c r="H169"/>
  <c r="K192"/>
  <c r="R200"/>
  <c r="C201"/>
  <c r="E193"/>
  <c r="D191"/>
  <c r="L193"/>
  <c r="D201"/>
  <c r="P192"/>
  <c r="P201"/>
  <c r="E199"/>
  <c r="F254" l="1"/>
  <c r="L137"/>
  <c r="Q136"/>
  <c r="Q138"/>
  <c r="N128"/>
  <c r="E138"/>
  <c r="F128"/>
  <c r="J189"/>
  <c r="E187"/>
  <c r="C191"/>
  <c r="Q189"/>
  <c r="D189"/>
  <c r="P196"/>
  <c r="P200"/>
  <c r="L196"/>
  <c r="L192"/>
  <c r="E201"/>
  <c r="C192"/>
  <c r="K191"/>
  <c r="I190"/>
  <c r="H200"/>
  <c r="R190"/>
  <c r="C199"/>
  <c r="P195"/>
  <c r="O191"/>
  <c r="C200"/>
  <c r="D192"/>
  <c r="Q190"/>
  <c r="N191"/>
  <c r="P193"/>
  <c r="E189"/>
  <c r="E200"/>
  <c r="E192"/>
  <c r="E195"/>
  <c r="H189"/>
  <c r="K200"/>
  <c r="L200"/>
  <c r="H190"/>
  <c r="K193"/>
  <c r="K230"/>
  <c r="N230"/>
  <c r="G260"/>
  <c r="Q261"/>
  <c r="Q264"/>
  <c r="H261"/>
  <c r="N192"/>
  <c r="N200"/>
  <c r="N193"/>
  <c r="N196"/>
  <c r="L138"/>
  <c r="J136"/>
  <c r="O125"/>
  <c r="C263"/>
  <c r="H179"/>
  <c r="I169"/>
  <c r="N174"/>
  <c r="K125"/>
  <c r="C124"/>
  <c r="L127"/>
  <c r="K138"/>
  <c r="J125"/>
  <c r="O138"/>
  <c r="O129"/>
  <c r="O136"/>
  <c r="I125"/>
  <c r="J128"/>
  <c r="O123"/>
  <c r="K261"/>
  <c r="P264"/>
  <c r="H174"/>
  <c r="E169"/>
  <c r="P169"/>
  <c r="N136"/>
  <c r="M123"/>
  <c r="F137"/>
  <c r="O131"/>
  <c r="K136"/>
  <c r="N124"/>
  <c r="C137"/>
  <c r="I127"/>
  <c r="J138"/>
  <c r="N126"/>
  <c r="G137"/>
  <c r="E128"/>
  <c r="C126"/>
  <c r="P128"/>
  <c r="D126"/>
  <c r="E137"/>
  <c r="G128"/>
  <c r="L126"/>
  <c r="I168"/>
  <c r="K172"/>
  <c r="I263"/>
  <c r="L251"/>
  <c r="Q168"/>
  <c r="Q169"/>
  <c r="F127"/>
  <c r="L128"/>
  <c r="I131"/>
  <c r="M126"/>
  <c r="M136"/>
  <c r="F125"/>
  <c r="K137"/>
  <c r="F136"/>
  <c r="I137"/>
  <c r="K132"/>
  <c r="I133"/>
  <c r="C138"/>
  <c r="J186"/>
  <c r="G186"/>
  <c r="H186"/>
  <c r="F186"/>
  <c r="D186"/>
  <c r="C149"/>
  <c r="C148"/>
  <c r="C146"/>
  <c r="C158"/>
  <c r="C157"/>
  <c r="R189"/>
  <c r="O200"/>
  <c r="F145"/>
  <c r="N186"/>
  <c r="M189"/>
  <c r="J200"/>
  <c r="O195"/>
  <c r="R193"/>
  <c r="E186"/>
  <c r="O194"/>
  <c r="O263"/>
  <c r="I261"/>
  <c r="F263"/>
  <c r="I264"/>
  <c r="H154"/>
  <c r="C145"/>
  <c r="Q148"/>
  <c r="K186"/>
  <c r="I186"/>
  <c r="J260"/>
  <c r="D168"/>
  <c r="C166"/>
  <c r="C174"/>
  <c r="C176"/>
  <c r="F207"/>
  <c r="L207"/>
  <c r="H207"/>
  <c r="G207"/>
  <c r="N207"/>
  <c r="I207"/>
  <c r="K207"/>
  <c r="J207"/>
  <c r="P207"/>
  <c r="D207"/>
  <c r="Q207"/>
  <c r="M207"/>
  <c r="R207"/>
  <c r="O199"/>
  <c r="D199"/>
  <c r="O192"/>
  <c r="R186"/>
  <c r="I191"/>
  <c r="L194"/>
  <c r="D200"/>
  <c r="O188"/>
  <c r="O254"/>
  <c r="F257"/>
  <c r="M254"/>
  <c r="E178"/>
  <c r="P186"/>
  <c r="I188"/>
  <c r="D155"/>
  <c r="N263"/>
  <c r="L136"/>
  <c r="E123"/>
  <c r="P123"/>
  <c r="K123"/>
  <c r="D113"/>
  <c r="G113"/>
  <c r="G112"/>
  <c r="M113"/>
  <c r="C112"/>
  <c r="E110"/>
  <c r="E113"/>
  <c r="F113"/>
  <c r="E112"/>
  <c r="E109"/>
  <c r="L110"/>
  <c r="F108"/>
  <c r="P113"/>
  <c r="G109"/>
  <c r="F110"/>
  <c r="F111"/>
  <c r="C110"/>
  <c r="D112"/>
  <c r="G111"/>
  <c r="F109"/>
  <c r="H110"/>
  <c r="G110"/>
  <c r="L113"/>
  <c r="H112"/>
  <c r="D108"/>
  <c r="C113"/>
  <c r="G108"/>
  <c r="H113"/>
  <c r="D110"/>
  <c r="D111"/>
  <c r="E108"/>
  <c r="C111"/>
  <c r="G105"/>
  <c r="H111"/>
  <c r="D109"/>
  <c r="Q113"/>
  <c r="C115"/>
  <c r="C108"/>
  <c r="C109"/>
  <c r="R116"/>
  <c r="L109"/>
  <c r="K109"/>
  <c r="O111"/>
  <c r="O109"/>
  <c r="O116"/>
  <c r="P107"/>
  <c r="O110"/>
  <c r="P109"/>
  <c r="Q108"/>
  <c r="Q112"/>
  <c r="L108"/>
  <c r="O115"/>
  <c r="N110"/>
  <c r="O108"/>
  <c r="O107"/>
  <c r="R109"/>
  <c r="M108"/>
  <c r="P116"/>
  <c r="N109"/>
  <c r="M111"/>
  <c r="O112"/>
  <c r="Q117"/>
  <c r="M109"/>
  <c r="P112"/>
  <c r="Q110"/>
  <c r="Q111"/>
  <c r="R108"/>
  <c r="N108"/>
  <c r="P108"/>
  <c r="K108"/>
  <c r="N117"/>
  <c r="H108"/>
  <c r="Q109"/>
  <c r="P111"/>
  <c r="P117"/>
  <c r="P110"/>
  <c r="M110"/>
  <c r="O117"/>
  <c r="H109"/>
  <c r="N116"/>
  <c r="O102"/>
  <c r="L238"/>
  <c r="D238"/>
  <c r="C237"/>
  <c r="O235"/>
  <c r="O238"/>
  <c r="L231"/>
  <c r="E231"/>
  <c r="C234"/>
  <c r="O237"/>
  <c r="I232"/>
  <c r="C232"/>
  <c r="L232"/>
  <c r="O239"/>
  <c r="D237"/>
  <c r="P231"/>
  <c r="O234"/>
  <c r="J232"/>
  <c r="M232"/>
  <c r="K239"/>
  <c r="N233"/>
  <c r="O236"/>
  <c r="E237"/>
  <c r="I237"/>
  <c r="O242"/>
  <c r="E235"/>
  <c r="E236"/>
  <c r="E241"/>
  <c r="I231"/>
  <c r="O243"/>
  <c r="E234"/>
  <c r="C231"/>
  <c r="E232"/>
  <c r="P232"/>
  <c r="N232"/>
  <c r="P238"/>
  <c r="E238"/>
  <c r="C241"/>
  <c r="R242"/>
  <c r="C235"/>
  <c r="J238"/>
  <c r="M231"/>
  <c r="P235"/>
  <c r="J231"/>
  <c r="K233"/>
  <c r="K231"/>
  <c r="I235"/>
  <c r="D234"/>
  <c r="P234"/>
  <c r="P237"/>
  <c r="R233"/>
  <c r="H232"/>
  <c r="F232"/>
  <c r="K232"/>
  <c r="E239"/>
  <c r="C238"/>
  <c r="L235"/>
  <c r="D235"/>
  <c r="D231"/>
  <c r="O231"/>
  <c r="I238"/>
  <c r="N231"/>
  <c r="K238"/>
  <c r="R231"/>
  <c r="O241"/>
  <c r="E233"/>
  <c r="O233"/>
  <c r="D241"/>
  <c r="R232"/>
  <c r="O232"/>
  <c r="D232"/>
  <c r="G152"/>
  <c r="N152"/>
  <c r="R149"/>
  <c r="I151"/>
  <c r="D150"/>
  <c r="N150"/>
  <c r="R158"/>
  <c r="M152"/>
  <c r="D156"/>
  <c r="I156"/>
  <c r="N156"/>
  <c r="G151"/>
  <c r="Q156"/>
  <c r="P150"/>
  <c r="H151"/>
  <c r="N151"/>
  <c r="L154"/>
  <c r="R145"/>
  <c r="Q150"/>
  <c r="R148"/>
  <c r="G156"/>
  <c r="E151"/>
  <c r="H152"/>
  <c r="F152"/>
  <c r="F156"/>
  <c r="R144"/>
  <c r="R150"/>
  <c r="R157"/>
  <c r="E156"/>
  <c r="D152"/>
  <c r="L151"/>
  <c r="F155"/>
  <c r="F151"/>
  <c r="D151"/>
  <c r="F150"/>
  <c r="M150"/>
  <c r="R151"/>
  <c r="L152"/>
  <c r="L156"/>
  <c r="C151"/>
  <c r="E150"/>
  <c r="P151"/>
  <c r="P152"/>
  <c r="J156"/>
  <c r="K156"/>
  <c r="H150"/>
  <c r="G150"/>
  <c r="H156"/>
  <c r="E152"/>
  <c r="C150"/>
  <c r="P156"/>
  <c r="R155"/>
  <c r="L150"/>
  <c r="C156"/>
  <c r="R152"/>
  <c r="R156"/>
  <c r="R146"/>
  <c r="C152"/>
  <c r="M151"/>
  <c r="Q151"/>
  <c r="M156"/>
  <c r="Q152"/>
  <c r="R213"/>
  <c r="Q211"/>
  <c r="R215"/>
  <c r="J213"/>
  <c r="R218"/>
  <c r="L213"/>
  <c r="N217"/>
  <c r="E218"/>
  <c r="Q210"/>
  <c r="N210"/>
  <c r="N211"/>
  <c r="D218"/>
  <c r="R216"/>
  <c r="K214"/>
  <c r="K213"/>
  <c r="N215"/>
  <c r="H210"/>
  <c r="M213"/>
  <c r="N214"/>
  <c r="M215"/>
  <c r="M214"/>
  <c r="R214"/>
  <c r="N213"/>
  <c r="R217"/>
  <c r="R210"/>
  <c r="D220"/>
  <c r="E222"/>
  <c r="R211"/>
  <c r="E220"/>
  <c r="L210"/>
  <c r="D210"/>
  <c r="D222"/>
  <c r="I211"/>
  <c r="K211"/>
  <c r="M210"/>
  <c r="D216"/>
  <c r="P211"/>
  <c r="H221"/>
  <c r="H211"/>
  <c r="E215"/>
  <c r="D213"/>
  <c r="D215"/>
  <c r="F211"/>
  <c r="E210"/>
  <c r="E213"/>
  <c r="L211"/>
  <c r="K210"/>
  <c r="E216"/>
  <c r="J210"/>
  <c r="F153"/>
  <c r="G146"/>
  <c r="E153"/>
  <c r="M200"/>
  <c r="E194"/>
  <c r="R191"/>
  <c r="D194"/>
  <c r="D195"/>
  <c r="R196"/>
  <c r="J192"/>
  <c r="M192"/>
  <c r="I200"/>
  <c r="DE176" s="1"/>
  <c r="P257"/>
  <c r="L257"/>
  <c r="J263"/>
  <c r="L263"/>
  <c r="P251"/>
  <c r="P263"/>
  <c r="M264"/>
  <c r="L168"/>
  <c r="L169"/>
  <c r="P145"/>
  <c r="F154"/>
  <c r="H146"/>
  <c r="F144"/>
  <c r="R188"/>
  <c r="L188"/>
  <c r="M260"/>
  <c r="N254"/>
  <c r="H127"/>
  <c r="Q125"/>
  <c r="Q107"/>
  <c r="Q105"/>
  <c r="M105"/>
  <c r="L105"/>
  <c r="G115"/>
  <c r="H105"/>
  <c r="P104"/>
  <c r="P103"/>
  <c r="G166"/>
  <c r="R168"/>
  <c r="C178"/>
  <c r="R173"/>
  <c r="N173"/>
  <c r="I173"/>
  <c r="J173"/>
  <c r="E173"/>
  <c r="L173"/>
  <c r="R178"/>
  <c r="R166"/>
  <c r="R167"/>
  <c r="D178"/>
  <c r="L178"/>
  <c r="M176"/>
  <c r="C168"/>
  <c r="L167"/>
  <c r="R176"/>
  <c r="C179"/>
  <c r="F169"/>
  <c r="D171"/>
  <c r="C169"/>
  <c r="M170"/>
  <c r="C170"/>
  <c r="M172"/>
  <c r="F178"/>
  <c r="R169"/>
  <c r="R172"/>
  <c r="G178"/>
  <c r="L176"/>
  <c r="R165"/>
  <c r="M168"/>
  <c r="M171"/>
  <c r="D173"/>
  <c r="G173"/>
  <c r="H173"/>
  <c r="D179"/>
  <c r="R170"/>
  <c r="M178"/>
  <c r="F173"/>
  <c r="M169"/>
  <c r="D170"/>
  <c r="M173"/>
  <c r="Q173"/>
  <c r="M179"/>
  <c r="R179"/>
  <c r="P173"/>
  <c r="C171"/>
  <c r="C173"/>
  <c r="Q178"/>
  <c r="Q170"/>
  <c r="R171"/>
  <c r="E190"/>
  <c r="F195"/>
  <c r="Q195"/>
  <c r="C197"/>
  <c r="F192"/>
  <c r="BY236" s="1"/>
  <c r="G200"/>
  <c r="H197"/>
  <c r="G194"/>
  <c r="M197"/>
  <c r="E197"/>
  <c r="G195"/>
  <c r="G199"/>
  <c r="I199"/>
  <c r="I195"/>
  <c r="P197"/>
  <c r="I194"/>
  <c r="I197"/>
  <c r="F194"/>
  <c r="G192"/>
  <c r="H194"/>
  <c r="H199"/>
  <c r="BT156" s="1"/>
  <c r="D197"/>
  <c r="M199"/>
  <c r="F197"/>
  <c r="N194"/>
  <c r="CG136" s="1"/>
  <c r="J194"/>
  <c r="G197"/>
  <c r="L199"/>
  <c r="J197"/>
  <c r="L197"/>
  <c r="M195"/>
  <c r="R197"/>
  <c r="Q199"/>
  <c r="Q197"/>
  <c r="J195"/>
  <c r="F199"/>
  <c r="R199"/>
  <c r="F200"/>
  <c r="Q194"/>
  <c r="H188"/>
  <c r="J199"/>
  <c r="O197"/>
  <c r="C125"/>
  <c r="G124"/>
  <c r="G123"/>
  <c r="R130"/>
  <c r="AQ151" s="1"/>
  <c r="G131"/>
  <c r="Q126"/>
  <c r="J135"/>
  <c r="P135"/>
  <c r="F130"/>
  <c r="L131"/>
  <c r="F132"/>
  <c r="AE288" s="1"/>
  <c r="Q135"/>
  <c r="P130"/>
  <c r="H132"/>
  <c r="G129"/>
  <c r="H126"/>
  <c r="R136"/>
  <c r="R128"/>
  <c r="Q134"/>
  <c r="C131"/>
  <c r="Q131"/>
  <c r="P129"/>
  <c r="Q124"/>
  <c r="D134"/>
  <c r="M135"/>
  <c r="Q133"/>
  <c r="P134"/>
  <c r="K135"/>
  <c r="N130"/>
  <c r="C134"/>
  <c r="H130"/>
  <c r="E134"/>
  <c r="L129"/>
  <c r="N135"/>
  <c r="N131"/>
  <c r="G135"/>
  <c r="F133"/>
  <c r="Q129"/>
  <c r="G132"/>
  <c r="M130"/>
  <c r="I135"/>
  <c r="P131"/>
  <c r="R125"/>
  <c r="Q130"/>
  <c r="D131"/>
  <c r="R127"/>
  <c r="G126"/>
  <c r="F135"/>
  <c r="I130"/>
  <c r="R133"/>
  <c r="G130"/>
  <c r="L135"/>
  <c r="Q132"/>
  <c r="H135"/>
  <c r="H131"/>
  <c r="M129"/>
  <c r="R126"/>
  <c r="G134"/>
  <c r="N129"/>
  <c r="H133"/>
  <c r="F129"/>
  <c r="R124"/>
  <c r="L130"/>
  <c r="G133"/>
  <c r="H134"/>
  <c r="H123"/>
  <c r="P133"/>
  <c r="R132"/>
  <c r="C132"/>
  <c r="M131"/>
  <c r="E131"/>
  <c r="R131"/>
  <c r="H124"/>
  <c r="R123"/>
  <c r="L133"/>
  <c r="D132"/>
  <c r="R129"/>
  <c r="R134"/>
  <c r="R137"/>
  <c r="H129"/>
  <c r="C129"/>
  <c r="D129"/>
  <c r="R135"/>
  <c r="F131"/>
  <c r="E129"/>
  <c r="Q123"/>
  <c r="G136"/>
  <c r="E136"/>
  <c r="Q128"/>
  <c r="H148"/>
  <c r="Q146"/>
  <c r="F190"/>
  <c r="P194"/>
  <c r="M194"/>
  <c r="J191"/>
  <c r="M191"/>
  <c r="R192"/>
  <c r="C194"/>
  <c r="C195"/>
  <c r="CK136" s="1"/>
  <c r="R195"/>
  <c r="R194"/>
  <c r="O201"/>
  <c r="K263"/>
  <c r="D263"/>
  <c r="K264"/>
  <c r="E261"/>
  <c r="M257"/>
  <c r="I257"/>
  <c r="F251"/>
  <c r="E254"/>
  <c r="H158"/>
  <c r="H157"/>
  <c r="G153"/>
  <c r="P146"/>
  <c r="P188"/>
  <c r="F187"/>
  <c r="Q188"/>
  <c r="H103"/>
  <c r="Q155"/>
  <c r="C260"/>
  <c r="N261"/>
  <c r="C136"/>
  <c r="H136"/>
  <c r="L134"/>
  <c r="D136"/>
  <c r="M134"/>
  <c r="J229"/>
  <c r="E229"/>
  <c r="M229"/>
  <c r="E228"/>
  <c r="G229"/>
  <c r="C229"/>
  <c r="O230"/>
  <c r="O229"/>
  <c r="C103"/>
  <c r="D104"/>
  <c r="G104"/>
  <c r="C104"/>
  <c r="D144"/>
  <c r="M145"/>
  <c r="M146"/>
  <c r="D167"/>
  <c r="M166"/>
  <c r="J167"/>
  <c r="C167"/>
  <c r="J166"/>
  <c r="M167"/>
  <c r="C190"/>
  <c r="D198"/>
  <c r="D188"/>
  <c r="E198"/>
  <c r="D135"/>
  <c r="E133"/>
  <c r="E130"/>
  <c r="E135"/>
  <c r="D123"/>
  <c r="D133"/>
  <c r="D130"/>
  <c r="E127"/>
  <c r="BH173" s="1"/>
  <c r="C219"/>
  <c r="CW157" s="1"/>
  <c r="E219"/>
  <c r="D219"/>
  <c r="E211"/>
  <c r="E214"/>
  <c r="E217"/>
  <c r="E207"/>
  <c r="E196"/>
  <c r="N127"/>
  <c r="C133"/>
  <c r="C130"/>
  <c r="C135"/>
  <c r="CW177"/>
  <c r="C261"/>
  <c r="N243"/>
  <c r="M228"/>
  <c r="J228"/>
  <c r="O228"/>
  <c r="D228"/>
  <c r="G228"/>
  <c r="N172"/>
  <c r="M165"/>
  <c r="J165"/>
  <c r="N188"/>
  <c r="C198"/>
  <c r="N147"/>
  <c r="M144"/>
  <c r="C196"/>
  <c r="C193"/>
  <c r="D193"/>
  <c r="D190"/>
  <c r="D169"/>
  <c r="E212"/>
  <c r="D211"/>
  <c r="D214"/>
  <c r="J211"/>
  <c r="M211"/>
  <c r="D217"/>
  <c r="O196"/>
  <c r="O193"/>
  <c r="R110"/>
  <c r="G103"/>
  <c r="J124"/>
  <c r="M124"/>
  <c r="D196"/>
  <c r="M193"/>
  <c r="O187"/>
  <c r="O190"/>
  <c r="G261"/>
  <c r="D261"/>
  <c r="J127"/>
  <c r="M127"/>
  <c r="J261"/>
  <c r="M261"/>
  <c r="G187"/>
  <c r="R209"/>
  <c r="R212"/>
  <c r="L208"/>
  <c r="J222"/>
  <c r="G213"/>
  <c r="R154"/>
  <c r="J144"/>
  <c r="K153"/>
  <c r="O152"/>
  <c r="E145"/>
  <c r="D153"/>
  <c r="P158"/>
  <c r="I144"/>
  <c r="J153"/>
  <c r="Q145"/>
  <c r="O148"/>
  <c r="E158"/>
  <c r="F114"/>
  <c r="J107"/>
  <c r="N103"/>
  <c r="N159"/>
  <c r="G155"/>
  <c r="P190"/>
  <c r="I189"/>
  <c r="P191"/>
  <c r="O186"/>
  <c r="E191"/>
  <c r="L190"/>
  <c r="D264"/>
  <c r="P261"/>
  <c r="J251"/>
  <c r="G257"/>
  <c r="G263"/>
  <c r="O264"/>
  <c r="K251"/>
  <c r="F264"/>
  <c r="R263"/>
  <c r="DH99" s="1"/>
  <c r="G251"/>
  <c r="C251"/>
  <c r="I251"/>
  <c r="C254"/>
  <c r="K254"/>
  <c r="H264"/>
  <c r="H263"/>
  <c r="L254"/>
  <c r="P254"/>
  <c r="K179"/>
  <c r="R153"/>
  <c r="G159"/>
  <c r="J154"/>
  <c r="I147"/>
  <c r="O158"/>
  <c r="K151"/>
  <c r="I157"/>
  <c r="H144"/>
  <c r="I146"/>
  <c r="O151"/>
  <c r="E115"/>
  <c r="D147"/>
  <c r="J187"/>
  <c r="K187"/>
  <c r="G191"/>
  <c r="K188"/>
  <c r="R187"/>
  <c r="L187"/>
  <c r="Q186"/>
  <c r="C188"/>
  <c r="F188"/>
  <c r="L112"/>
  <c r="N187"/>
  <c r="K115"/>
  <c r="G214"/>
  <c r="K212"/>
  <c r="O220"/>
  <c r="P210"/>
  <c r="L221"/>
  <c r="L217"/>
  <c r="I212"/>
  <c r="E155"/>
  <c r="P155"/>
  <c r="N222"/>
  <c r="N251"/>
  <c r="F260"/>
  <c r="D260"/>
  <c r="K260"/>
  <c r="N138"/>
  <c r="O124"/>
  <c r="O128"/>
  <c r="J132"/>
  <c r="M138"/>
  <c r="K128"/>
  <c r="C127"/>
  <c r="O133"/>
  <c r="I124"/>
  <c r="K133"/>
  <c r="M137"/>
  <c r="O134"/>
  <c r="D127"/>
  <c r="D138"/>
  <c r="K124"/>
  <c r="M132"/>
  <c r="L123"/>
  <c r="J137"/>
  <c r="N123"/>
  <c r="P138"/>
  <c r="I136"/>
  <c r="I138"/>
  <c r="E208"/>
  <c r="J123"/>
  <c r="F138"/>
  <c r="K134"/>
  <c r="G125"/>
  <c r="F134"/>
  <c r="I132"/>
  <c r="J134"/>
  <c r="P189"/>
  <c r="O189"/>
  <c r="L189"/>
  <c r="K189"/>
  <c r="L191"/>
  <c r="C189"/>
  <c r="C187"/>
  <c r="K190"/>
  <c r="M190"/>
  <c r="J190"/>
  <c r="P240"/>
  <c r="G254"/>
  <c r="M251"/>
  <c r="G264"/>
  <c r="L261"/>
  <c r="C257"/>
  <c r="D254"/>
  <c r="C264"/>
  <c r="I254"/>
  <c r="D251"/>
  <c r="E263"/>
  <c r="J257"/>
  <c r="J264"/>
  <c r="D257"/>
  <c r="L264"/>
  <c r="M263"/>
  <c r="E264"/>
  <c r="J254"/>
  <c r="C172"/>
  <c r="G165"/>
  <c r="K159"/>
  <c r="J159"/>
  <c r="K147"/>
  <c r="G147"/>
  <c r="H147"/>
  <c r="I154"/>
  <c r="K158"/>
  <c r="J158"/>
  <c r="O153"/>
  <c r="J146"/>
  <c r="J148"/>
  <c r="D102"/>
  <c r="E148"/>
  <c r="G149"/>
  <c r="M188"/>
  <c r="L186"/>
  <c r="J188"/>
  <c r="M187"/>
  <c r="F191"/>
  <c r="I187"/>
  <c r="Q191"/>
  <c r="M186"/>
  <c r="M103"/>
  <c r="N190"/>
  <c r="D114"/>
  <c r="O215"/>
  <c r="C221"/>
  <c r="F215"/>
  <c r="C211"/>
  <c r="L209"/>
  <c r="G221"/>
  <c r="N154"/>
  <c r="K155"/>
  <c r="P218"/>
  <c r="P260"/>
  <c r="L260"/>
  <c r="I260"/>
  <c r="N137"/>
  <c r="H125"/>
  <c r="I126"/>
  <c r="O126"/>
  <c r="I128"/>
  <c r="J126"/>
  <c r="G138"/>
  <c r="L125"/>
  <c r="O130"/>
  <c r="M125"/>
  <c r="D125"/>
  <c r="N125"/>
  <c r="P125"/>
  <c r="J133"/>
  <c r="M128"/>
  <c r="D137"/>
  <c r="J131"/>
  <c r="K127"/>
  <c r="I134"/>
  <c r="F123"/>
  <c r="O132"/>
  <c r="O137"/>
  <c r="C128"/>
  <c r="K126"/>
  <c r="Q127"/>
  <c r="O127"/>
  <c r="L124"/>
  <c r="I123"/>
  <c r="H159"/>
  <c r="D154"/>
  <c r="C159"/>
  <c r="G145"/>
  <c r="P147"/>
  <c r="K144"/>
  <c r="C154"/>
  <c r="K150"/>
  <c r="M153"/>
  <c r="J145"/>
  <c r="E144"/>
  <c r="Q153"/>
  <c r="J147"/>
  <c r="P153"/>
  <c r="I158"/>
  <c r="K148"/>
  <c r="I153"/>
  <c r="K146"/>
  <c r="E154"/>
  <c r="Q154"/>
  <c r="O145"/>
  <c r="G154"/>
  <c r="G158"/>
  <c r="E147"/>
  <c r="C147"/>
  <c r="I104"/>
  <c r="K103"/>
  <c r="M107"/>
  <c r="I117"/>
  <c r="I102"/>
  <c r="F115"/>
  <c r="AE238" s="1"/>
  <c r="J113"/>
  <c r="N153"/>
  <c r="O155"/>
  <c r="H155"/>
  <c r="AG101" s="1"/>
  <c r="O159"/>
  <c r="D159"/>
  <c r="I159"/>
  <c r="P159"/>
  <c r="O144"/>
  <c r="K149"/>
  <c r="J150"/>
  <c r="O157"/>
  <c r="Q147"/>
  <c r="C153"/>
  <c r="G144"/>
  <c r="H153"/>
  <c r="J149"/>
  <c r="P144"/>
  <c r="K154"/>
  <c r="P154"/>
  <c r="J157"/>
  <c r="Q144"/>
  <c r="O149"/>
  <c r="I149"/>
  <c r="I145"/>
  <c r="K145"/>
  <c r="H145"/>
  <c r="D106"/>
  <c r="R147"/>
  <c r="E157"/>
  <c r="E149"/>
  <c r="M147"/>
  <c r="H114"/>
  <c r="R107"/>
  <c r="H102"/>
  <c r="L104"/>
  <c r="I103"/>
  <c r="I109"/>
  <c r="N107"/>
  <c r="C155"/>
  <c r="J155"/>
  <c r="I155"/>
  <c r="M102"/>
  <c r="P114"/>
  <c r="E165"/>
  <c r="F175"/>
  <c r="F177"/>
  <c r="D172"/>
  <c r="C175"/>
  <c r="I172"/>
  <c r="Q180"/>
  <c r="F165"/>
  <c r="N179"/>
  <c r="J177"/>
  <c r="D165"/>
  <c r="P165"/>
  <c r="E168"/>
  <c r="P177"/>
  <c r="E175"/>
  <c r="N177"/>
  <c r="K165"/>
  <c r="R177"/>
  <c r="H171"/>
  <c r="L172"/>
  <c r="G167"/>
  <c r="N178"/>
  <c r="N240"/>
  <c r="D243"/>
  <c r="E179"/>
  <c r="Q177"/>
  <c r="G172"/>
  <c r="P170"/>
  <c r="P166"/>
  <c r="L180"/>
  <c r="K171"/>
  <c r="I180"/>
  <c r="K178"/>
  <c r="D175"/>
  <c r="F116"/>
  <c r="G170"/>
  <c r="L170"/>
  <c r="K111"/>
  <c r="M115"/>
  <c r="J117"/>
  <c r="M116"/>
  <c r="F103"/>
  <c r="R106"/>
  <c r="J116"/>
  <c r="I115"/>
  <c r="K106"/>
  <c r="J105"/>
  <c r="G114"/>
  <c r="I113"/>
  <c r="R105"/>
  <c r="N170"/>
  <c r="K176"/>
  <c r="CS95" s="1"/>
  <c r="D236"/>
  <c r="J242"/>
  <c r="P168"/>
  <c r="L177"/>
  <c r="H180"/>
  <c r="G168"/>
  <c r="E166"/>
  <c r="H165"/>
  <c r="E180"/>
  <c r="H172"/>
  <c r="K169"/>
  <c r="M180"/>
  <c r="Q172"/>
  <c r="E177"/>
  <c r="F112"/>
  <c r="F166"/>
  <c r="P167"/>
  <c r="R102"/>
  <c r="AQ279" s="1"/>
  <c r="Q114"/>
  <c r="L115"/>
  <c r="AK238" s="1"/>
  <c r="L114"/>
  <c r="K105"/>
  <c r="K102"/>
  <c r="I116"/>
  <c r="K107"/>
  <c r="K104"/>
  <c r="J102"/>
  <c r="E114"/>
  <c r="R113"/>
  <c r="N104"/>
  <c r="N165"/>
  <c r="L116"/>
  <c r="R208"/>
  <c r="O213"/>
  <c r="P216"/>
  <c r="R221"/>
  <c r="C215"/>
  <c r="F217"/>
  <c r="C210"/>
  <c r="K222"/>
  <c r="I214"/>
  <c r="F221"/>
  <c r="C218"/>
  <c r="N221"/>
  <c r="I208"/>
  <c r="P230"/>
  <c r="I242"/>
  <c r="E106"/>
  <c r="E103"/>
  <c r="R104"/>
  <c r="I110"/>
  <c r="K114"/>
  <c r="I107"/>
  <c r="K112"/>
  <c r="J103"/>
  <c r="R114"/>
  <c r="Q106"/>
  <c r="J111"/>
  <c r="M114"/>
  <c r="F102"/>
  <c r="H115"/>
  <c r="L107"/>
  <c r="J110"/>
  <c r="J104"/>
  <c r="F104"/>
  <c r="C114"/>
  <c r="J208"/>
  <c r="G210"/>
  <c r="J115"/>
  <c r="R115"/>
  <c r="I210"/>
  <c r="M221"/>
  <c r="M222"/>
  <c r="J217"/>
  <c r="O211"/>
  <c r="I209"/>
  <c r="C208"/>
  <c r="O210"/>
  <c r="G212"/>
  <c r="C209"/>
  <c r="L106"/>
  <c r="L103"/>
  <c r="M212"/>
  <c r="K217"/>
  <c r="C222"/>
  <c r="O209"/>
  <c r="L214"/>
  <c r="P209"/>
  <c r="O222"/>
  <c r="Q115"/>
  <c r="P217"/>
  <c r="J221"/>
  <c r="N102"/>
  <c r="N115"/>
  <c r="N105"/>
  <c r="N111"/>
  <c r="G222"/>
  <c r="P214"/>
  <c r="O217"/>
  <c r="L218"/>
  <c r="N208"/>
  <c r="K218"/>
  <c r="G215"/>
  <c r="M106"/>
  <c r="P215"/>
  <c r="P208"/>
  <c r="D212"/>
  <c r="I221"/>
  <c r="K208"/>
  <c r="D221"/>
  <c r="G217"/>
  <c r="K221"/>
  <c r="I216"/>
  <c r="O216"/>
  <c r="G216"/>
  <c r="P221"/>
  <c r="O214"/>
  <c r="F208"/>
  <c r="F218"/>
  <c r="J218"/>
  <c r="P222"/>
  <c r="C242"/>
  <c r="F230"/>
  <c r="F107"/>
  <c r="E102"/>
  <c r="D115"/>
  <c r="L102"/>
  <c r="G102"/>
  <c r="R112"/>
  <c r="I112"/>
  <c r="Q103"/>
  <c r="J114"/>
  <c r="P102"/>
  <c r="R111"/>
  <c r="Q104"/>
  <c r="J106"/>
  <c r="I114"/>
  <c r="Q102"/>
  <c r="J112"/>
  <c r="I111"/>
  <c r="R103"/>
  <c r="I106"/>
  <c r="H106"/>
  <c r="H104"/>
  <c r="K209"/>
  <c r="I105"/>
  <c r="K116"/>
  <c r="C212"/>
  <c r="O207"/>
  <c r="I222"/>
  <c r="L215"/>
  <c r="L222"/>
  <c r="G208"/>
  <c r="F212"/>
  <c r="J215"/>
  <c r="O208"/>
  <c r="J209"/>
  <c r="F214"/>
  <c r="F106"/>
  <c r="C220"/>
  <c r="I215"/>
  <c r="I217"/>
  <c r="C216"/>
  <c r="C214"/>
  <c r="F209"/>
  <c r="C213"/>
  <c r="M209"/>
  <c r="P212"/>
  <c r="G209"/>
  <c r="N106"/>
  <c r="N114"/>
  <c r="N112"/>
  <c r="K113"/>
  <c r="M208"/>
  <c r="L212"/>
  <c r="E221"/>
  <c r="O218"/>
  <c r="N212"/>
  <c r="M218"/>
  <c r="I218"/>
  <c r="M104"/>
  <c r="C217"/>
  <c r="K243"/>
  <c r="F242"/>
  <c r="K242"/>
  <c r="Q240"/>
  <c r="J239"/>
  <c r="L243"/>
  <c r="H243"/>
  <c r="C230"/>
  <c r="J230"/>
  <c r="C239"/>
  <c r="Q243"/>
  <c r="C243"/>
  <c r="J233"/>
  <c r="E243"/>
  <c r="I240"/>
  <c r="K240"/>
  <c r="J236"/>
  <c r="L242"/>
  <c r="I230"/>
  <c r="L239"/>
  <c r="G243"/>
  <c r="I243"/>
  <c r="F243"/>
  <c r="D233"/>
  <c r="L233"/>
  <c r="C236"/>
  <c r="H240"/>
  <c r="C233"/>
  <c r="G236"/>
  <c r="I236"/>
  <c r="M236"/>
  <c r="P242"/>
  <c r="M233"/>
  <c r="L236"/>
  <c r="G233"/>
  <c r="G240"/>
  <c r="M177"/>
  <c r="E172"/>
  <c r="G180"/>
  <c r="L165"/>
  <c r="Q165"/>
  <c r="I165"/>
  <c r="H175"/>
  <c r="E174"/>
  <c r="G177"/>
  <c r="K174"/>
  <c r="Q175"/>
  <c r="L166"/>
  <c r="P171"/>
  <c r="I175"/>
  <c r="E171"/>
  <c r="K175"/>
  <c r="K180"/>
  <c r="P180"/>
  <c r="J180"/>
  <c r="K167"/>
  <c r="K166"/>
  <c r="F179"/>
  <c r="G171"/>
  <c r="G179"/>
  <c r="D239"/>
  <c r="M239"/>
  <c r="N242"/>
  <c r="N171"/>
  <c r="N180"/>
  <c r="N166"/>
  <c r="N167"/>
  <c r="J243"/>
  <c r="D240"/>
  <c r="F240"/>
  <c r="P233"/>
  <c r="E240"/>
  <c r="P236"/>
  <c r="L230"/>
  <c r="J240"/>
  <c r="G239"/>
  <c r="I239"/>
  <c r="M243"/>
  <c r="P243"/>
  <c r="F233"/>
  <c r="C240"/>
  <c r="G242"/>
  <c r="E242"/>
  <c r="I233"/>
  <c r="H242"/>
  <c r="D242"/>
  <c r="G230"/>
  <c r="M242"/>
  <c r="F236"/>
  <c r="D230"/>
  <c r="L240"/>
  <c r="M230"/>
  <c r="M240"/>
  <c r="D177"/>
  <c r="J175"/>
  <c r="K168"/>
  <c r="C180"/>
  <c r="P174"/>
  <c r="F172"/>
  <c r="C177"/>
  <c r="L179"/>
  <c r="H177"/>
  <c r="D180"/>
  <c r="G175"/>
  <c r="L175"/>
  <c r="E170"/>
  <c r="I166"/>
  <c r="P172"/>
  <c r="I177"/>
  <c r="F180"/>
  <c r="K177"/>
  <c r="L171"/>
  <c r="P175"/>
  <c r="Q171"/>
  <c r="H166"/>
  <c r="F170"/>
  <c r="F171"/>
  <c r="G174"/>
  <c r="F239"/>
  <c r="P239"/>
  <c r="N168"/>
  <c r="N175"/>
  <c r="N169"/>
  <c r="DI236"/>
  <c r="DI176"/>
  <c r="BL94" l="1"/>
  <c r="DI196"/>
  <c r="AI123"/>
  <c r="DI136"/>
  <c r="AE99"/>
  <c r="DI216"/>
  <c r="DI96"/>
  <c r="DI116"/>
  <c r="DI156"/>
  <c r="AP261"/>
  <c r="BH153"/>
  <c r="DA136"/>
  <c r="DE156"/>
  <c r="DE116"/>
  <c r="AE283"/>
  <c r="AQ229"/>
  <c r="AL157"/>
  <c r="DD179"/>
  <c r="DD219"/>
  <c r="DD239"/>
  <c r="DD99"/>
  <c r="DD139"/>
  <c r="DD159"/>
  <c r="DD199"/>
  <c r="DD119"/>
  <c r="CG116"/>
  <c r="CG216"/>
  <c r="BY96"/>
  <c r="BT176"/>
  <c r="BY116"/>
  <c r="CK156"/>
  <c r="CG134"/>
  <c r="AL285"/>
  <c r="DE136"/>
  <c r="BL234"/>
  <c r="CG156"/>
  <c r="AM259"/>
  <c r="DA96"/>
  <c r="BL134"/>
  <c r="CK116"/>
  <c r="BA217"/>
  <c r="CR159"/>
  <c r="CV179"/>
  <c r="CW117"/>
  <c r="AP236"/>
  <c r="AQ96"/>
  <c r="BL114"/>
  <c r="BT116"/>
  <c r="AD261"/>
  <c r="AH202"/>
  <c r="BY153"/>
  <c r="AD287"/>
  <c r="BY133"/>
  <c r="AE180"/>
  <c r="AP290"/>
  <c r="BY113"/>
  <c r="AL123"/>
  <c r="AC123"/>
  <c r="AP155"/>
  <c r="AQ152"/>
  <c r="AQ259"/>
  <c r="AD152"/>
  <c r="AC177"/>
  <c r="AL204"/>
  <c r="AL152"/>
  <c r="AN158"/>
  <c r="AD125"/>
  <c r="AL258"/>
  <c r="AC204"/>
  <c r="AQ260"/>
  <c r="AB231"/>
  <c r="AN204"/>
  <c r="AQ204"/>
  <c r="AL120"/>
  <c r="AJ259"/>
  <c r="AM286"/>
  <c r="AQ177"/>
  <c r="AM97"/>
  <c r="AM178"/>
  <c r="BY172"/>
  <c r="BY132"/>
  <c r="BY92"/>
  <c r="BY112"/>
  <c r="BY232"/>
  <c r="BY212"/>
  <c r="BY192"/>
  <c r="BY152"/>
  <c r="AQ178"/>
  <c r="AG96"/>
  <c r="AQ286"/>
  <c r="AO285"/>
  <c r="AQ232"/>
  <c r="CC192"/>
  <c r="CV152"/>
  <c r="CV92"/>
  <c r="CV192"/>
  <c r="CV132"/>
  <c r="CV232"/>
  <c r="CV112"/>
  <c r="CV172"/>
  <c r="CV212"/>
  <c r="AM206"/>
  <c r="AM179"/>
  <c r="AM233"/>
  <c r="AM287"/>
  <c r="AM260"/>
  <c r="AM152"/>
  <c r="AM125"/>
  <c r="AM98"/>
  <c r="CG155"/>
  <c r="CG115"/>
  <c r="CG215"/>
  <c r="CG95"/>
  <c r="CG175"/>
  <c r="CG135"/>
  <c r="CG235"/>
  <c r="CG195"/>
  <c r="BT137"/>
  <c r="BT237"/>
  <c r="BT177"/>
  <c r="BT197"/>
  <c r="BT217"/>
  <c r="BT117"/>
  <c r="BT97"/>
  <c r="BT157"/>
  <c r="DD97"/>
  <c r="DD117"/>
  <c r="DD217"/>
  <c r="DD157"/>
  <c r="DD137"/>
  <c r="DD197"/>
  <c r="DD237"/>
  <c r="DD177"/>
  <c r="DA158"/>
  <c r="DA138"/>
  <c r="DA118"/>
  <c r="DA98"/>
  <c r="DA178"/>
  <c r="DA218"/>
  <c r="DA198"/>
  <c r="DA238"/>
  <c r="AP152"/>
  <c r="AP125"/>
  <c r="AP179"/>
  <c r="AP260"/>
  <c r="AP233"/>
  <c r="AP287"/>
  <c r="AP98"/>
  <c r="AP206"/>
  <c r="CJ114"/>
  <c r="CJ174"/>
  <c r="CJ154"/>
  <c r="CJ194"/>
  <c r="CJ234"/>
  <c r="CJ214"/>
  <c r="CJ94"/>
  <c r="CJ134"/>
  <c r="DH198"/>
  <c r="DH158"/>
  <c r="DH178"/>
  <c r="DH138"/>
  <c r="DH98"/>
  <c r="DH218"/>
  <c r="DH118"/>
  <c r="DH238"/>
  <c r="CO138"/>
  <c r="CO218"/>
  <c r="CO158"/>
  <c r="CO178"/>
  <c r="CO118"/>
  <c r="CO198"/>
  <c r="CO238"/>
  <c r="CO98"/>
  <c r="CC138"/>
  <c r="CC98"/>
  <c r="CC158"/>
  <c r="CC198"/>
  <c r="CC178"/>
  <c r="CC118"/>
  <c r="CC238"/>
  <c r="CC218"/>
  <c r="BM238"/>
  <c r="BM218"/>
  <c r="BM198"/>
  <c r="BM178"/>
  <c r="BM158"/>
  <c r="BM118"/>
  <c r="BM138"/>
  <c r="BM98"/>
  <c r="BQ118"/>
  <c r="BQ98"/>
  <c r="BQ238"/>
  <c r="BQ198"/>
  <c r="BQ138"/>
  <c r="BQ158"/>
  <c r="BQ178"/>
  <c r="BQ218"/>
  <c r="CK98"/>
  <c r="CK178"/>
  <c r="CK138"/>
  <c r="CK118"/>
  <c r="CK198"/>
  <c r="CK238"/>
  <c r="CK158"/>
  <c r="CK218"/>
  <c r="BY216"/>
  <c r="DA176"/>
  <c r="CG96"/>
  <c r="BL154"/>
  <c r="AE261"/>
  <c r="AL150"/>
  <c r="DE236"/>
  <c r="AD260"/>
  <c r="AC231"/>
  <c r="CK236"/>
  <c r="CK176"/>
  <c r="BT196"/>
  <c r="AQ285"/>
  <c r="AQ231"/>
  <c r="AP209"/>
  <c r="AP258"/>
  <c r="BY213"/>
  <c r="BY93"/>
  <c r="BY233"/>
  <c r="AP281"/>
  <c r="AQ266"/>
  <c r="AP203"/>
  <c r="AK174"/>
  <c r="BY136"/>
  <c r="BY176"/>
  <c r="DA236"/>
  <c r="DA196"/>
  <c r="CG196"/>
  <c r="CG176"/>
  <c r="BL174"/>
  <c r="BL214"/>
  <c r="AE153"/>
  <c r="AE234"/>
  <c r="AL96"/>
  <c r="AL177"/>
  <c r="AQ205"/>
  <c r="AQ97"/>
  <c r="DE96"/>
  <c r="DE216"/>
  <c r="AD233"/>
  <c r="AD98"/>
  <c r="AC150"/>
  <c r="AC96"/>
  <c r="CK216"/>
  <c r="CK196"/>
  <c r="BT216"/>
  <c r="BT136"/>
  <c r="AQ123"/>
  <c r="AQ150"/>
  <c r="AM151"/>
  <c r="AP101"/>
  <c r="AP263"/>
  <c r="BY173"/>
  <c r="AG211"/>
  <c r="AQ182"/>
  <c r="AP151"/>
  <c r="DD113"/>
  <c r="CG233"/>
  <c r="AD155"/>
  <c r="AC282"/>
  <c r="AO121"/>
  <c r="AC153"/>
  <c r="AL178"/>
  <c r="CW217"/>
  <c r="AG125"/>
  <c r="AG152"/>
  <c r="AG260"/>
  <c r="AG98"/>
  <c r="AG206"/>
  <c r="AG179"/>
  <c r="AG287"/>
  <c r="AG233"/>
  <c r="AF130"/>
  <c r="AF211"/>
  <c r="AF238"/>
  <c r="AF292"/>
  <c r="AF103"/>
  <c r="AF157"/>
  <c r="AF184"/>
  <c r="AF265"/>
  <c r="DH133"/>
  <c r="DH213"/>
  <c r="DH173"/>
  <c r="DH193"/>
  <c r="DH93"/>
  <c r="DH233"/>
  <c r="DH113"/>
  <c r="DH153"/>
  <c r="CS196"/>
  <c r="CS156"/>
  <c r="CS136"/>
  <c r="CS236"/>
  <c r="CS116"/>
  <c r="CS216"/>
  <c r="CS176"/>
  <c r="CS96"/>
  <c r="CW234"/>
  <c r="CW174"/>
  <c r="CW194"/>
  <c r="CW154"/>
  <c r="CW114"/>
  <c r="CW134"/>
  <c r="CW94"/>
  <c r="CW214"/>
  <c r="BY198"/>
  <c r="BY218"/>
  <c r="BY158"/>
  <c r="BY238"/>
  <c r="BY178"/>
  <c r="BY138"/>
  <c r="BY118"/>
  <c r="BY98"/>
  <c r="BY196"/>
  <c r="DA156"/>
  <c r="AE207"/>
  <c r="AD179"/>
  <c r="AC285"/>
  <c r="BT236"/>
  <c r="AP182"/>
  <c r="AE150"/>
  <c r="AM231"/>
  <c r="BY193"/>
  <c r="AP174"/>
  <c r="AG147"/>
  <c r="DA153"/>
  <c r="AQ98"/>
  <c r="BY156"/>
  <c r="DA116"/>
  <c r="DA216"/>
  <c r="CG236"/>
  <c r="BL194"/>
  <c r="AE126"/>
  <c r="AL231"/>
  <c r="AQ124"/>
  <c r="DE196"/>
  <c r="AD206"/>
  <c r="AC258"/>
  <c r="CK96"/>
  <c r="BT96"/>
  <c r="AQ258"/>
  <c r="AP128"/>
  <c r="BH113"/>
  <c r="AK150"/>
  <c r="AP157"/>
  <c r="AQ103"/>
  <c r="AZ112"/>
  <c r="AG232"/>
  <c r="DH115"/>
  <c r="BT213"/>
  <c r="DH96"/>
  <c r="CW237"/>
  <c r="AM232"/>
  <c r="AM205"/>
  <c r="BH213"/>
  <c r="CO236"/>
  <c r="CW137"/>
  <c r="CW197"/>
  <c r="BE198"/>
  <c r="BE158"/>
  <c r="BE98"/>
  <c r="BE138"/>
  <c r="BE178"/>
  <c r="BE238"/>
  <c r="BE118"/>
  <c r="BE218"/>
  <c r="AB118"/>
  <c r="BH93"/>
  <c r="AM124"/>
  <c r="BH193"/>
  <c r="AD205"/>
  <c r="AN119"/>
  <c r="BH133"/>
  <c r="BH233"/>
  <c r="CW97"/>
  <c r="BA138"/>
  <c r="BA178"/>
  <c r="BA98"/>
  <c r="BA218"/>
  <c r="BA118"/>
  <c r="BA158"/>
  <c r="BA198"/>
  <c r="BA238"/>
  <c r="CV238"/>
  <c r="CV98"/>
  <c r="CV118"/>
  <c r="CV178"/>
  <c r="CV158"/>
  <c r="CV218"/>
  <c r="CV138"/>
  <c r="CV198"/>
  <c r="DH159"/>
  <c r="CC133"/>
  <c r="BD236"/>
  <c r="CW136"/>
  <c r="CW236"/>
  <c r="CW156"/>
  <c r="CW116"/>
  <c r="CW176"/>
  <c r="CW96"/>
  <c r="CW216"/>
  <c r="CW196"/>
  <c r="CW213"/>
  <c r="CW173"/>
  <c r="CW93"/>
  <c r="CW153"/>
  <c r="CW133"/>
  <c r="CW233"/>
  <c r="CW113"/>
  <c r="CW193"/>
  <c r="BD116"/>
  <c r="CC236"/>
  <c r="AN173"/>
  <c r="AO178"/>
  <c r="AP292"/>
  <c r="CG174"/>
  <c r="CC156"/>
  <c r="BQ195"/>
  <c r="AC259"/>
  <c r="BD156"/>
  <c r="AG155"/>
  <c r="AQ281"/>
  <c r="CC136"/>
  <c r="BD196"/>
  <c r="CO116"/>
  <c r="BD216"/>
  <c r="BD176"/>
  <c r="AQ287"/>
  <c r="AQ125"/>
  <c r="AQ206"/>
  <c r="DE219"/>
  <c r="CO96"/>
  <c r="CO156"/>
  <c r="BD136"/>
  <c r="AQ233"/>
  <c r="AQ179"/>
  <c r="CO196"/>
  <c r="BD96"/>
  <c r="AL205"/>
  <c r="AP228"/>
  <c r="AZ172"/>
  <c r="AE252"/>
  <c r="AD229"/>
  <c r="AN227"/>
  <c r="AL151"/>
  <c r="AL232"/>
  <c r="CC176"/>
  <c r="AQ292"/>
  <c r="AP238"/>
  <c r="BD134"/>
  <c r="CO216"/>
  <c r="CO176"/>
  <c r="AL124"/>
  <c r="AL97"/>
  <c r="CC116"/>
  <c r="CC216"/>
  <c r="AQ225"/>
  <c r="AQ144"/>
  <c r="AQ238"/>
  <c r="AQ265"/>
  <c r="AQ130"/>
  <c r="AP184"/>
  <c r="AP172"/>
  <c r="AC232"/>
  <c r="CW179"/>
  <c r="AO148"/>
  <c r="CC96"/>
  <c r="AN200"/>
  <c r="AQ117"/>
  <c r="AQ211"/>
  <c r="AP211"/>
  <c r="CG152"/>
  <c r="CO136"/>
  <c r="AL286"/>
  <c r="AL259"/>
  <c r="CC196"/>
  <c r="AN281"/>
  <c r="AN92"/>
  <c r="AN254"/>
  <c r="AZ192"/>
  <c r="AC198"/>
  <c r="BL213"/>
  <c r="CZ133"/>
  <c r="AI153"/>
  <c r="AQ92"/>
  <c r="AB212"/>
  <c r="AJ205"/>
  <c r="AK148"/>
  <c r="DD156"/>
  <c r="CW159"/>
  <c r="DH176"/>
  <c r="AJ178"/>
  <c r="BA97"/>
  <c r="CS235"/>
  <c r="CG234"/>
  <c r="CC214"/>
  <c r="DH199"/>
  <c r="AG236"/>
  <c r="CG154"/>
  <c r="CC174"/>
  <c r="CC154"/>
  <c r="DH179"/>
  <c r="AF204"/>
  <c r="CO153"/>
  <c r="CZ99"/>
  <c r="AB185"/>
  <c r="DE234"/>
  <c r="DE99"/>
  <c r="BD239"/>
  <c r="CN139"/>
  <c r="BP153"/>
  <c r="BA93"/>
  <c r="AZ153"/>
  <c r="CB156"/>
  <c r="BX136"/>
  <c r="CV156"/>
  <c r="CC94"/>
  <c r="CG114"/>
  <c r="AJ286"/>
  <c r="AJ151"/>
  <c r="DH239"/>
  <c r="AP282"/>
  <c r="AP95"/>
  <c r="CR139"/>
  <c r="AN209"/>
  <c r="BI199"/>
  <c r="CJ196"/>
  <c r="AN185"/>
  <c r="AB229"/>
  <c r="BA137"/>
  <c r="CR197"/>
  <c r="CN179"/>
  <c r="CG194"/>
  <c r="CG214"/>
  <c r="CC194"/>
  <c r="CC134"/>
  <c r="AJ124"/>
  <c r="AJ232"/>
  <c r="DH119"/>
  <c r="DH139"/>
  <c r="AN266"/>
  <c r="AQ173"/>
  <c r="BA157"/>
  <c r="BA177"/>
  <c r="BA197"/>
  <c r="CS115"/>
  <c r="BA237"/>
  <c r="AK262"/>
  <c r="AE233"/>
  <c r="AE292"/>
  <c r="AC290"/>
  <c r="AQ227"/>
  <c r="AC225"/>
  <c r="DI133"/>
  <c r="CB153"/>
  <c r="CS99"/>
  <c r="BL116"/>
  <c r="BX156"/>
  <c r="AK94"/>
  <c r="AG227"/>
  <c r="CS175"/>
  <c r="AZ193"/>
  <c r="BP193"/>
  <c r="BD99"/>
  <c r="BL136"/>
  <c r="AB239"/>
  <c r="AH148"/>
  <c r="CG94"/>
  <c r="CC234"/>
  <c r="CC114"/>
  <c r="AJ97"/>
  <c r="AD151"/>
  <c r="DH219"/>
  <c r="AF258"/>
  <c r="AQ146"/>
  <c r="BA117"/>
  <c r="CS195"/>
  <c r="AE130"/>
  <c r="AC146"/>
  <c r="BH97"/>
  <c r="AB178"/>
  <c r="AG146"/>
  <c r="AI256"/>
  <c r="BP112"/>
  <c r="AN262"/>
  <c r="AQ131"/>
  <c r="CR194"/>
  <c r="AL261"/>
  <c r="CZ233"/>
  <c r="AN233"/>
  <c r="AB293"/>
  <c r="BX196"/>
  <c r="DE159"/>
  <c r="AN239"/>
  <c r="AN104"/>
  <c r="AO204"/>
  <c r="BQ196"/>
  <c r="AN212"/>
  <c r="BT153"/>
  <c r="BP213"/>
  <c r="BD117"/>
  <c r="AN284"/>
  <c r="AN293"/>
  <c r="CC112"/>
  <c r="CC132"/>
  <c r="AZ133"/>
  <c r="BT193"/>
  <c r="AB289"/>
  <c r="BP93"/>
  <c r="AN283"/>
  <c r="AC127"/>
  <c r="CZ172"/>
  <c r="CZ234"/>
  <c r="BP133"/>
  <c r="AF118"/>
  <c r="AH252"/>
  <c r="BM93"/>
  <c r="DE193"/>
  <c r="CR153"/>
  <c r="BI193"/>
  <c r="AN201"/>
  <c r="CS139"/>
  <c r="AB148"/>
  <c r="CB96"/>
  <c r="BH159"/>
  <c r="BE216"/>
  <c r="CK113"/>
  <c r="CJ213"/>
  <c r="BE213"/>
  <c r="CN113"/>
  <c r="DA237"/>
  <c r="CR156"/>
  <c r="DD176"/>
  <c r="BP96"/>
  <c r="AD265"/>
  <c r="CZ139"/>
  <c r="CF199"/>
  <c r="BP239"/>
  <c r="CV96"/>
  <c r="AI126"/>
  <c r="AQ235"/>
  <c r="AQ230"/>
  <c r="CN99"/>
  <c r="DH236"/>
  <c r="BL96"/>
  <c r="AB266"/>
  <c r="AB158"/>
  <c r="AG205"/>
  <c r="CN119"/>
  <c r="DH216"/>
  <c r="BL216"/>
  <c r="BX116"/>
  <c r="DE139"/>
  <c r="AN131"/>
  <c r="AQ94"/>
  <c r="CN219"/>
  <c r="DH136"/>
  <c r="DE179"/>
  <c r="AQ280"/>
  <c r="CC212"/>
  <c r="AN128"/>
  <c r="BT93"/>
  <c r="AG266"/>
  <c r="CC172"/>
  <c r="BT133"/>
  <c r="CC152"/>
  <c r="AB207"/>
  <c r="CJ152"/>
  <c r="BT113"/>
  <c r="AF228"/>
  <c r="BT173"/>
  <c r="AF232"/>
  <c r="AN279"/>
  <c r="BU93"/>
  <c r="CN96"/>
  <c r="BI134"/>
  <c r="CG219"/>
  <c r="BU219"/>
  <c r="BQ216"/>
  <c r="CS113"/>
  <c r="CO193"/>
  <c r="BL199"/>
  <c r="BT99"/>
  <c r="CF179"/>
  <c r="BA173"/>
  <c r="BX219"/>
  <c r="BD153"/>
  <c r="DA214"/>
  <c r="BU176"/>
  <c r="AD238"/>
  <c r="BM216"/>
  <c r="CJ179"/>
  <c r="AG174"/>
  <c r="BP116"/>
  <c r="CR239"/>
  <c r="AQ290"/>
  <c r="BL133"/>
  <c r="BQ133"/>
  <c r="BL233"/>
  <c r="AB182"/>
  <c r="DI212"/>
  <c r="DI213"/>
  <c r="BU196"/>
  <c r="AC174"/>
  <c r="AG259"/>
  <c r="CG179"/>
  <c r="BH116"/>
  <c r="AD153"/>
  <c r="CN174"/>
  <c r="AK228"/>
  <c r="CZ196"/>
  <c r="CW139"/>
  <c r="CV216"/>
  <c r="AC178"/>
  <c r="AP257"/>
  <c r="AP255"/>
  <c r="AQ252"/>
  <c r="CR176"/>
  <c r="CS155"/>
  <c r="CS215"/>
  <c r="AL238"/>
  <c r="AP230"/>
  <c r="AD236"/>
  <c r="AM267"/>
  <c r="AF186"/>
  <c r="CG133"/>
  <c r="DA213"/>
  <c r="BA133"/>
  <c r="BL113"/>
  <c r="CZ193"/>
  <c r="AL184"/>
  <c r="AQ93"/>
  <c r="AO90"/>
  <c r="AQ203"/>
  <c r="AH286"/>
  <c r="AE237"/>
  <c r="AL279"/>
  <c r="BU114"/>
  <c r="BT94"/>
  <c r="CO154"/>
  <c r="BA174"/>
  <c r="DI194"/>
  <c r="DE214"/>
  <c r="AD144"/>
  <c r="AZ94"/>
  <c r="CJ233"/>
  <c r="DD96"/>
  <c r="AD103"/>
  <c r="BX139"/>
  <c r="CV199"/>
  <c r="DA93"/>
  <c r="AD253"/>
  <c r="AJ211"/>
  <c r="AQ181"/>
  <c r="BH156"/>
  <c r="BD234"/>
  <c r="BH239"/>
  <c r="AQ289"/>
  <c r="AZ196"/>
  <c r="CZ116"/>
  <c r="CV239"/>
  <c r="AO202"/>
  <c r="BQ116"/>
  <c r="AQ90"/>
  <c r="AP120"/>
  <c r="BP156"/>
  <c r="AQ171"/>
  <c r="CR236"/>
  <c r="AQ198"/>
  <c r="AP201"/>
  <c r="CS135"/>
  <c r="AQ263"/>
  <c r="CN153"/>
  <c r="BA113"/>
  <c r="DE173"/>
  <c r="AH117"/>
  <c r="BL153"/>
  <c r="BX193"/>
  <c r="AO145"/>
  <c r="AI252"/>
  <c r="AG279"/>
  <c r="AC152"/>
  <c r="CS192"/>
  <c r="AH130"/>
  <c r="AK132"/>
  <c r="BP113"/>
  <c r="AL213"/>
  <c r="AQ95"/>
  <c r="AQ257"/>
  <c r="DE94"/>
  <c r="AQ208"/>
  <c r="BU199"/>
  <c r="BI99"/>
  <c r="BM176"/>
  <c r="CJ136"/>
  <c r="CJ199"/>
  <c r="CW199"/>
  <c r="CV139"/>
  <c r="CV136"/>
  <c r="CV236"/>
  <c r="AP176"/>
  <c r="AK282"/>
  <c r="AD157"/>
  <c r="AN174"/>
  <c r="BP176"/>
  <c r="AI99"/>
  <c r="CR96"/>
  <c r="AK201"/>
  <c r="AG209"/>
  <c r="AE211"/>
  <c r="CR219"/>
  <c r="CR99"/>
  <c r="AH253"/>
  <c r="DI153"/>
  <c r="CJ113"/>
  <c r="BA153"/>
  <c r="BQ93"/>
  <c r="CJ173"/>
  <c r="AM210"/>
  <c r="AK260"/>
  <c r="BT132"/>
  <c r="CO152"/>
  <c r="AB226"/>
  <c r="AN103"/>
  <c r="BH234"/>
  <c r="BM133"/>
  <c r="BX113"/>
  <c r="BE196"/>
  <c r="AH100"/>
  <c r="BD199"/>
  <c r="DE93"/>
  <c r="CV93"/>
  <c r="AZ96"/>
  <c r="CF236"/>
  <c r="BI159"/>
  <c r="CB239"/>
  <c r="AD292"/>
  <c r="AB172"/>
  <c r="AB283"/>
  <c r="AB121"/>
  <c r="AJ184"/>
  <c r="BI154"/>
  <c r="DE174"/>
  <c r="DI139"/>
  <c r="BI156"/>
  <c r="DD136"/>
  <c r="DD236"/>
  <c r="BA136"/>
  <c r="AB177"/>
  <c r="CB216"/>
  <c r="AC126"/>
  <c r="CZ199"/>
  <c r="BH119"/>
  <c r="AJ157"/>
  <c r="AG282"/>
  <c r="AB175"/>
  <c r="AN117"/>
  <c r="AK255"/>
  <c r="AD184"/>
  <c r="AQ127"/>
  <c r="AG201"/>
  <c r="BT219"/>
  <c r="BX119"/>
  <c r="AZ239"/>
  <c r="BP159"/>
  <c r="CB219"/>
  <c r="BE176"/>
  <c r="CF156"/>
  <c r="CJ156"/>
  <c r="DH114"/>
  <c r="CJ119"/>
  <c r="CW99"/>
  <c r="CW219"/>
  <c r="CV219"/>
  <c r="CV119"/>
  <c r="CV196"/>
  <c r="CV116"/>
  <c r="BL239"/>
  <c r="CN236"/>
  <c r="AG130"/>
  <c r="AL252"/>
  <c r="AP149"/>
  <c r="BP196"/>
  <c r="BP236"/>
  <c r="CR136"/>
  <c r="CR196"/>
  <c r="AI261"/>
  <c r="AG255"/>
  <c r="AG290"/>
  <c r="AG182"/>
  <c r="CR119"/>
  <c r="CR199"/>
  <c r="AC255"/>
  <c r="CR93"/>
  <c r="CS193"/>
  <c r="CF93"/>
  <c r="BM193"/>
  <c r="AE265"/>
  <c r="BL93"/>
  <c r="CN133"/>
  <c r="CV153"/>
  <c r="DA173"/>
  <c r="BM233"/>
  <c r="BL173"/>
  <c r="CB93"/>
  <c r="BM153"/>
  <c r="BE93"/>
  <c r="CV233"/>
  <c r="DA133"/>
  <c r="CC193"/>
  <c r="DA113"/>
  <c r="DA193"/>
  <c r="DD198"/>
  <c r="CO233"/>
  <c r="BD93"/>
  <c r="AN124"/>
  <c r="AH288"/>
  <c r="CC233"/>
  <c r="AK151"/>
  <c r="AP122"/>
  <c r="AM292"/>
  <c r="AD235"/>
  <c r="AK93"/>
  <c r="AQ100"/>
  <c r="DD196"/>
  <c r="DD116"/>
  <c r="CB116"/>
  <c r="CZ119"/>
  <c r="BH199"/>
  <c r="AK147"/>
  <c r="AQ149"/>
  <c r="BX99"/>
  <c r="AZ236"/>
  <c r="CW119"/>
  <c r="CV159"/>
  <c r="BP136"/>
  <c r="AI288"/>
  <c r="CR216"/>
  <c r="AG263"/>
  <c r="DA233"/>
  <c r="CJ93"/>
  <c r="AE132"/>
  <c r="AP284"/>
  <c r="AQ176"/>
  <c r="CJ117"/>
  <c r="BI237"/>
  <c r="AC229"/>
  <c r="CK93"/>
  <c r="CR113"/>
  <c r="CG199"/>
  <c r="BP179"/>
  <c r="BM136"/>
  <c r="AJ263"/>
  <c r="DI173"/>
  <c r="AJ284"/>
  <c r="CF119"/>
  <c r="BU216"/>
  <c r="AN99"/>
  <c r="AD130"/>
  <c r="AG120"/>
  <c r="AQ154"/>
  <c r="AL147"/>
  <c r="AQ262"/>
  <c r="AG228"/>
  <c r="DI239"/>
  <c r="BI176"/>
  <c r="DD216"/>
  <c r="BA156"/>
  <c r="AC288"/>
  <c r="AD211"/>
  <c r="AG93"/>
  <c r="AQ284"/>
  <c r="AN198"/>
  <c r="AK120"/>
  <c r="AQ122"/>
  <c r="BT179"/>
  <c r="AZ139"/>
  <c r="CB199"/>
  <c r="CF116"/>
  <c r="CJ216"/>
  <c r="DH174"/>
  <c r="CJ219"/>
  <c r="CW239"/>
  <c r="CV99"/>
  <c r="CV176"/>
  <c r="AP126"/>
  <c r="BL219"/>
  <c r="CN136"/>
  <c r="AH283"/>
  <c r="AC93"/>
  <c r="BP216"/>
  <c r="CR116"/>
  <c r="AE157"/>
  <c r="AG128"/>
  <c r="AJ155"/>
  <c r="CR179"/>
  <c r="AD128"/>
  <c r="AF234"/>
  <c r="CJ153"/>
  <c r="AF154"/>
  <c r="CV113"/>
  <c r="CJ193"/>
  <c r="AO152"/>
  <c r="DD193"/>
  <c r="AM254"/>
  <c r="CZ173"/>
  <c r="CJ133"/>
  <c r="AK91"/>
  <c r="AC203"/>
  <c r="AE184"/>
  <c r="DD233"/>
  <c r="BA233"/>
  <c r="BL193"/>
  <c r="CO133"/>
  <c r="CG213"/>
  <c r="CC113"/>
  <c r="DA217"/>
  <c r="CK232"/>
  <c r="AE103"/>
  <c r="CB193"/>
  <c r="AN120"/>
  <c r="AI234"/>
  <c r="CS213"/>
  <c r="CS173"/>
  <c r="BU113"/>
  <c r="CO173"/>
  <c r="CN233"/>
  <c r="CB233"/>
  <c r="CZ219"/>
  <c r="AB104"/>
  <c r="BQ114"/>
  <c r="DE154"/>
  <c r="CJ99"/>
  <c r="BU159"/>
  <c r="CZ96"/>
  <c r="CR193"/>
  <c r="CF233"/>
  <c r="BQ173"/>
  <c r="CS179"/>
  <c r="BL176"/>
  <c r="BE156"/>
  <c r="BI214"/>
  <c r="DH134"/>
  <c r="BT239"/>
  <c r="BX159"/>
  <c r="DI219"/>
  <c r="CJ236"/>
  <c r="BM156"/>
  <c r="AC201"/>
  <c r="BD159"/>
  <c r="DI159"/>
  <c r="CG99"/>
  <c r="BI236"/>
  <c r="BI96"/>
  <c r="BA216"/>
  <c r="BH176"/>
  <c r="BD174"/>
  <c r="AC207"/>
  <c r="AC120"/>
  <c r="BT119"/>
  <c r="BU179"/>
  <c r="BI119"/>
  <c r="BI239"/>
  <c r="BP199"/>
  <c r="CF99"/>
  <c r="CB99"/>
  <c r="CB179"/>
  <c r="AZ216"/>
  <c r="BE136"/>
  <c r="BM236"/>
  <c r="CF196"/>
  <c r="CZ216"/>
  <c r="CZ176"/>
  <c r="BL99"/>
  <c r="BQ96"/>
  <c r="CN176"/>
  <c r="CN156"/>
  <c r="AC228"/>
  <c r="AJ265"/>
  <c r="AJ128"/>
  <c r="CS239"/>
  <c r="AD263"/>
  <c r="DI233"/>
  <c r="CV133"/>
  <c r="BD193"/>
  <c r="AJ173"/>
  <c r="CG113"/>
  <c r="CB173"/>
  <c r="CZ113"/>
  <c r="BX173"/>
  <c r="DE113"/>
  <c r="CF173"/>
  <c r="BX93"/>
  <c r="AO281"/>
  <c r="BU193"/>
  <c r="AD183"/>
  <c r="CS214"/>
  <c r="BX114"/>
  <c r="CB174"/>
  <c r="AO147"/>
  <c r="AC254"/>
  <c r="AN179"/>
  <c r="AB202"/>
  <c r="AF91"/>
  <c r="BI114"/>
  <c r="BI174"/>
  <c r="BY174"/>
  <c r="DE194"/>
  <c r="DE114"/>
  <c r="BD219"/>
  <c r="BD139"/>
  <c r="DI119"/>
  <c r="DI199"/>
  <c r="CG119"/>
  <c r="CG159"/>
  <c r="CN199"/>
  <c r="CN239"/>
  <c r="BI196"/>
  <c r="BI116"/>
  <c r="BA196"/>
  <c r="BH236"/>
  <c r="BH136"/>
  <c r="BH96"/>
  <c r="BU136"/>
  <c r="BU96"/>
  <c r="DH196"/>
  <c r="DH116"/>
  <c r="CB176"/>
  <c r="CB236"/>
  <c r="BL236"/>
  <c r="BL156"/>
  <c r="AC180"/>
  <c r="AC99"/>
  <c r="AC261"/>
  <c r="CZ239"/>
  <c r="CZ179"/>
  <c r="BX236"/>
  <c r="BX216"/>
  <c r="AO174"/>
  <c r="BH179"/>
  <c r="BH139"/>
  <c r="DE199"/>
  <c r="DE239"/>
  <c r="AI175"/>
  <c r="AN206"/>
  <c r="AN152"/>
  <c r="BT199"/>
  <c r="BT139"/>
  <c r="BU239"/>
  <c r="BU99"/>
  <c r="BX179"/>
  <c r="BX239"/>
  <c r="AZ219"/>
  <c r="AZ199"/>
  <c r="BI139"/>
  <c r="BI219"/>
  <c r="BP119"/>
  <c r="BP99"/>
  <c r="CF159"/>
  <c r="CF219"/>
  <c r="CB159"/>
  <c r="CB139"/>
  <c r="AZ116"/>
  <c r="AZ176"/>
  <c r="BE96"/>
  <c r="BE236"/>
  <c r="BM96"/>
  <c r="BM196"/>
  <c r="CF136"/>
  <c r="CF96"/>
  <c r="CJ176"/>
  <c r="CJ96"/>
  <c r="CZ136"/>
  <c r="CZ236"/>
  <c r="DH214"/>
  <c r="CJ139"/>
  <c r="CJ239"/>
  <c r="AO283"/>
  <c r="AO94"/>
  <c r="BL179"/>
  <c r="BL139"/>
  <c r="BQ176"/>
  <c r="BQ136"/>
  <c r="CN216"/>
  <c r="CN196"/>
  <c r="AL144"/>
  <c r="AK100"/>
  <c r="AQ145"/>
  <c r="AJ101"/>
  <c r="CS219"/>
  <c r="CS119"/>
  <c r="CR114"/>
  <c r="AD182"/>
  <c r="AD209"/>
  <c r="AO182"/>
  <c r="CZ213"/>
  <c r="BI93"/>
  <c r="DE133"/>
  <c r="AJ282"/>
  <c r="AZ113"/>
  <c r="DD133"/>
  <c r="BX213"/>
  <c r="BU133"/>
  <c r="CB113"/>
  <c r="BI233"/>
  <c r="AK146"/>
  <c r="AZ233"/>
  <c r="CB213"/>
  <c r="CS133"/>
  <c r="CZ153"/>
  <c r="BT233"/>
  <c r="BI113"/>
  <c r="BM113"/>
  <c r="DE233"/>
  <c r="BQ113"/>
  <c r="BE233"/>
  <c r="CN213"/>
  <c r="BX133"/>
  <c r="CK133"/>
  <c r="CV193"/>
  <c r="DE213"/>
  <c r="BQ233"/>
  <c r="CN193"/>
  <c r="DI193"/>
  <c r="CB133"/>
  <c r="AZ93"/>
  <c r="CZ93"/>
  <c r="DD93"/>
  <c r="CN173"/>
  <c r="BP233"/>
  <c r="CK213"/>
  <c r="CS233"/>
  <c r="BQ153"/>
  <c r="BD233"/>
  <c r="CK173"/>
  <c r="CV213"/>
  <c r="BM213"/>
  <c r="BI213"/>
  <c r="AL253"/>
  <c r="AQ234"/>
  <c r="DD173"/>
  <c r="BU213"/>
  <c r="CC153"/>
  <c r="DI113"/>
  <c r="BQ193"/>
  <c r="BE133"/>
  <c r="CF133"/>
  <c r="BD113"/>
  <c r="CV173"/>
  <c r="AJ238"/>
  <c r="BI153"/>
  <c r="AC227"/>
  <c r="BD119"/>
  <c r="DI99"/>
  <c r="CG139"/>
  <c r="BA116"/>
  <c r="BA96"/>
  <c r="BU156"/>
  <c r="BU236"/>
  <c r="AC234"/>
  <c r="AF145"/>
  <c r="BU139"/>
  <c r="AZ159"/>
  <c r="BI179"/>
  <c r="BP219"/>
  <c r="CF139"/>
  <c r="BE116"/>
  <c r="CF176"/>
  <c r="AO229"/>
  <c r="AO175"/>
  <c r="BL119"/>
  <c r="BQ236"/>
  <c r="AN260"/>
  <c r="AJ209"/>
  <c r="CS159"/>
  <c r="AD290"/>
  <c r="AC92"/>
  <c r="CG173"/>
  <c r="CR233"/>
  <c r="CF113"/>
  <c r="BE193"/>
  <c r="DD153"/>
  <c r="DI93"/>
  <c r="BU153"/>
  <c r="BE113"/>
  <c r="DD213"/>
  <c r="CG193"/>
  <c r="CS93"/>
  <c r="CK233"/>
  <c r="CS153"/>
  <c r="CC93"/>
  <c r="CO213"/>
  <c r="AN126"/>
  <c r="AI158"/>
  <c r="AB173"/>
  <c r="CO93"/>
  <c r="AO126"/>
  <c r="AG186"/>
  <c r="CK193"/>
  <c r="AN199"/>
  <c r="AF172"/>
  <c r="AB131"/>
  <c r="AB94"/>
  <c r="AC147"/>
  <c r="AN125"/>
  <c r="AB256"/>
  <c r="BI94"/>
  <c r="DE134"/>
  <c r="BD179"/>
  <c r="DI179"/>
  <c r="CG239"/>
  <c r="CN159"/>
  <c r="BI136"/>
  <c r="BI216"/>
  <c r="BA236"/>
  <c r="BH196"/>
  <c r="BH216"/>
  <c r="BA176"/>
  <c r="BU116"/>
  <c r="AL233"/>
  <c r="DH156"/>
  <c r="CB196"/>
  <c r="CB136"/>
  <c r="BL196"/>
  <c r="BD94"/>
  <c r="BD214"/>
  <c r="CZ159"/>
  <c r="BX176"/>
  <c r="BX96"/>
  <c r="BH219"/>
  <c r="BH99"/>
  <c r="DE119"/>
  <c r="AE179"/>
  <c r="AN287"/>
  <c r="BT159"/>
  <c r="BU119"/>
  <c r="BX199"/>
  <c r="AZ99"/>
  <c r="AZ119"/>
  <c r="AZ179"/>
  <c r="BP139"/>
  <c r="CF239"/>
  <c r="CB119"/>
  <c r="AZ156"/>
  <c r="AZ136"/>
  <c r="BM116"/>
  <c r="CF216"/>
  <c r="CJ116"/>
  <c r="CZ156"/>
  <c r="CJ159"/>
  <c r="AO256"/>
  <c r="BL159"/>
  <c r="BQ156"/>
  <c r="CN116"/>
  <c r="AN98"/>
  <c r="AJ290"/>
  <c r="CS199"/>
  <c r="AM103"/>
  <c r="AD101"/>
  <c r="AE182"/>
  <c r="BD133"/>
  <c r="BQ213"/>
  <c r="AZ173"/>
  <c r="BA193"/>
  <c r="BU233"/>
  <c r="CR173"/>
  <c r="CF213"/>
  <c r="AZ213"/>
  <c r="BX233"/>
  <c r="CR133"/>
  <c r="CF193"/>
  <c r="BD173"/>
  <c r="BE173"/>
  <c r="CN93"/>
  <c r="BA213"/>
  <c r="CK153"/>
  <c r="CF153"/>
  <c r="BI173"/>
  <c r="DE153"/>
  <c r="CG93"/>
  <c r="BX153"/>
  <c r="CC213"/>
  <c r="CR213"/>
  <c r="BI133"/>
  <c r="BP173"/>
  <c r="CO113"/>
  <c r="BD213"/>
  <c r="BE153"/>
  <c r="BU173"/>
  <c r="CC173"/>
  <c r="AK175"/>
  <c r="AP202"/>
  <c r="CG153"/>
  <c r="BM173"/>
  <c r="AJ230"/>
  <c r="DH194"/>
  <c r="BI234"/>
  <c r="AG225"/>
  <c r="BH154"/>
  <c r="CF94"/>
  <c r="AN203"/>
  <c r="AP145"/>
  <c r="AE291"/>
  <c r="CK94"/>
  <c r="BM174"/>
  <c r="AB211"/>
  <c r="AO198"/>
  <c r="DD174"/>
  <c r="BP114"/>
  <c r="CV134"/>
  <c r="DH95"/>
  <c r="AC287"/>
  <c r="AD262"/>
  <c r="BH174"/>
  <c r="AN234"/>
  <c r="AG254"/>
  <c r="AO119"/>
  <c r="AI204"/>
  <c r="AD286"/>
  <c r="CF214"/>
  <c r="AO171"/>
  <c r="AI150"/>
  <c r="AF199"/>
  <c r="AC202"/>
  <c r="DI132"/>
  <c r="AE155"/>
  <c r="CR94"/>
  <c r="DI152"/>
  <c r="AP154"/>
  <c r="BD177"/>
  <c r="AF149"/>
  <c r="AL129"/>
  <c r="AK156"/>
  <c r="DD154"/>
  <c r="DH215"/>
  <c r="AF253"/>
  <c r="AI285"/>
  <c r="AN176"/>
  <c r="AC235"/>
  <c r="AM285"/>
  <c r="AL171"/>
  <c r="BP97"/>
  <c r="AJ261"/>
  <c r="AG234"/>
  <c r="BY134"/>
  <c r="AF178"/>
  <c r="AC144"/>
  <c r="AL98"/>
  <c r="AD289"/>
  <c r="BA94"/>
  <c r="AG204"/>
  <c r="AO177"/>
  <c r="BQ94"/>
  <c r="AP234"/>
  <c r="AB201"/>
  <c r="AL207"/>
  <c r="BD97"/>
  <c r="AF280"/>
  <c r="BU174"/>
  <c r="BP94"/>
  <c r="BP174"/>
  <c r="BY214"/>
  <c r="DH175"/>
  <c r="AC117"/>
  <c r="BM234"/>
  <c r="BH214"/>
  <c r="CO194"/>
  <c r="BX134"/>
  <c r="AP153"/>
  <c r="CF134"/>
  <c r="AL225"/>
  <c r="AI177"/>
  <c r="AH209"/>
  <c r="BU134"/>
  <c r="CV234"/>
  <c r="AH180"/>
  <c r="CB134"/>
  <c r="DI134"/>
  <c r="AC104"/>
  <c r="AC121"/>
  <c r="AO129"/>
  <c r="AL234"/>
  <c r="AI231"/>
  <c r="AN149"/>
  <c r="DD114"/>
  <c r="CZ94"/>
  <c r="BP154"/>
  <c r="BP194"/>
  <c r="BY154"/>
  <c r="BY94"/>
  <c r="DH155"/>
  <c r="DH135"/>
  <c r="AC252"/>
  <c r="AC90"/>
  <c r="AB205"/>
  <c r="AD100"/>
  <c r="AD208"/>
  <c r="BH194"/>
  <c r="BH134"/>
  <c r="BA194"/>
  <c r="DI154"/>
  <c r="AD120"/>
  <c r="AI94"/>
  <c r="AO156"/>
  <c r="AN122"/>
  <c r="AI258"/>
  <c r="AN292"/>
  <c r="AN257"/>
  <c r="BT214"/>
  <c r="BQ134"/>
  <c r="BQ194"/>
  <c r="AK285"/>
  <c r="BE154"/>
  <c r="AP207"/>
  <c r="AP288"/>
  <c r="CF154"/>
  <c r="AC154"/>
  <c r="AG280"/>
  <c r="AN265"/>
  <c r="AF231"/>
  <c r="DI172"/>
  <c r="AI90"/>
  <c r="BY117"/>
  <c r="AL153"/>
  <c r="CZ192"/>
  <c r="BP192"/>
  <c r="BP172"/>
  <c r="CS94"/>
  <c r="AL117"/>
  <c r="BH217"/>
  <c r="AD149"/>
  <c r="CZ152"/>
  <c r="BH117"/>
  <c r="AJ132"/>
  <c r="AM257"/>
  <c r="AD174"/>
  <c r="AD171"/>
  <c r="AH91"/>
  <c r="BE174"/>
  <c r="DA94"/>
  <c r="AN144"/>
  <c r="AN132"/>
  <c r="AN155"/>
  <c r="AF127"/>
  <c r="CB214"/>
  <c r="CF234"/>
  <c r="AC100"/>
  <c r="CG92"/>
  <c r="AF226"/>
  <c r="DD134"/>
  <c r="CK174"/>
  <c r="BY234"/>
  <c r="DH235"/>
  <c r="AC171"/>
  <c r="AD154"/>
  <c r="AD127"/>
  <c r="BH114"/>
  <c r="BA214"/>
  <c r="AN95"/>
  <c r="BQ174"/>
  <c r="BQ214"/>
  <c r="AO286"/>
  <c r="BE234"/>
  <c r="AP99"/>
  <c r="AC208"/>
  <c r="AF285"/>
  <c r="AL198"/>
  <c r="AK267"/>
  <c r="AJ229"/>
  <c r="AJ231"/>
  <c r="AM239"/>
  <c r="AK281"/>
  <c r="AO235"/>
  <c r="BT174"/>
  <c r="AB147"/>
  <c r="AQ120"/>
  <c r="AI198"/>
  <c r="AI96"/>
  <c r="DD94"/>
  <c r="DD234"/>
  <c r="AG261"/>
  <c r="BP214"/>
  <c r="DA234"/>
  <c r="BY194"/>
  <c r="BY114"/>
  <c r="CV174"/>
  <c r="DH195"/>
  <c r="AC279"/>
  <c r="DA235"/>
  <c r="BQ115"/>
  <c r="AD181"/>
  <c r="BH94"/>
  <c r="CN94"/>
  <c r="AO228"/>
  <c r="AG285"/>
  <c r="AN288"/>
  <c r="AI225"/>
  <c r="AN208"/>
  <c r="AN230"/>
  <c r="BQ234"/>
  <c r="BQ154"/>
  <c r="CB234"/>
  <c r="AZ214"/>
  <c r="AP180"/>
  <c r="AN177"/>
  <c r="AB103"/>
  <c r="AK200"/>
  <c r="AI104"/>
  <c r="AF177"/>
  <c r="BX192"/>
  <c r="BP212"/>
  <c r="BH157"/>
  <c r="CS234"/>
  <c r="AG199"/>
  <c r="AL90"/>
  <c r="AB294"/>
  <c r="CF158"/>
  <c r="AM283"/>
  <c r="AP117"/>
  <c r="AJ236"/>
  <c r="AM238"/>
  <c r="AK118"/>
  <c r="CC92"/>
  <c r="CC232"/>
  <c r="AI152"/>
  <c r="AI280"/>
  <c r="BE132"/>
  <c r="AE121"/>
  <c r="AF230"/>
  <c r="AO279"/>
  <c r="BU94"/>
  <c r="CZ194"/>
  <c r="AG126"/>
  <c r="DA194"/>
  <c r="CK134"/>
  <c r="CV114"/>
  <c r="CV154"/>
  <c r="AF124"/>
  <c r="BM134"/>
  <c r="BM154"/>
  <c r="CN154"/>
  <c r="CO134"/>
  <c r="AO201"/>
  <c r="DI214"/>
  <c r="AG150"/>
  <c r="AI145"/>
  <c r="AN280"/>
  <c r="BX174"/>
  <c r="BT194"/>
  <c r="CB154"/>
  <c r="AZ134"/>
  <c r="BE194"/>
  <c r="AI253"/>
  <c r="AI93"/>
  <c r="AQ255"/>
  <c r="CZ132"/>
  <c r="AN157"/>
  <c r="CZ232"/>
  <c r="AI208"/>
  <c r="CR154"/>
  <c r="CS114"/>
  <c r="AN91"/>
  <c r="AZ117"/>
  <c r="BQ192"/>
  <c r="AM266"/>
  <c r="AO173"/>
  <c r="AF282"/>
  <c r="AI120"/>
  <c r="AO203"/>
  <c r="AK286"/>
  <c r="AE279"/>
  <c r="AN184"/>
  <c r="AK230"/>
  <c r="AL201"/>
  <c r="AE90"/>
  <c r="AJ200"/>
  <c r="AO252"/>
  <c r="AN252"/>
  <c r="AC239"/>
  <c r="AC283"/>
  <c r="AJ202"/>
  <c r="BI194"/>
  <c r="BU234"/>
  <c r="BU194"/>
  <c r="DD194"/>
  <c r="DD214"/>
  <c r="CZ214"/>
  <c r="CZ154"/>
  <c r="AG99"/>
  <c r="AG153"/>
  <c r="BP134"/>
  <c r="BP234"/>
  <c r="DA134"/>
  <c r="CK114"/>
  <c r="CK214"/>
  <c r="CK234"/>
  <c r="CV94"/>
  <c r="CV214"/>
  <c r="AG151"/>
  <c r="DA215"/>
  <c r="AB232"/>
  <c r="AF180"/>
  <c r="BM194"/>
  <c r="BM214"/>
  <c r="BA154"/>
  <c r="BA234"/>
  <c r="CN214"/>
  <c r="CN114"/>
  <c r="CO114"/>
  <c r="CO214"/>
  <c r="AO120"/>
  <c r="AO255"/>
  <c r="DI234"/>
  <c r="DI174"/>
  <c r="AK97"/>
  <c r="AG231"/>
  <c r="AG258"/>
  <c r="AQ185"/>
  <c r="AN238"/>
  <c r="AJ198"/>
  <c r="AF203"/>
  <c r="AI174"/>
  <c r="AL93"/>
  <c r="AE210"/>
  <c r="AO144"/>
  <c r="AL126"/>
  <c r="AQ148"/>
  <c r="BX154"/>
  <c r="BX194"/>
  <c r="BT154"/>
  <c r="BT234"/>
  <c r="AO206"/>
  <c r="CB94"/>
  <c r="CB194"/>
  <c r="DH94"/>
  <c r="DH154"/>
  <c r="BE94"/>
  <c r="BE114"/>
  <c r="AZ174"/>
  <c r="BE214"/>
  <c r="AJ285"/>
  <c r="CF194"/>
  <c r="CF174"/>
  <c r="AC262"/>
  <c r="AC289"/>
  <c r="AN207"/>
  <c r="AP252"/>
  <c r="AE280"/>
  <c r="AN202"/>
  <c r="AN253"/>
  <c r="AJ95"/>
  <c r="AP147"/>
  <c r="AN225"/>
  <c r="AI283"/>
  <c r="AF225"/>
  <c r="AN171"/>
  <c r="AF123"/>
  <c r="AF150"/>
  <c r="AQ200"/>
  <c r="AP93"/>
  <c r="AQ119"/>
  <c r="AD203"/>
  <c r="AG119"/>
  <c r="DH232"/>
  <c r="AN282"/>
  <c r="CZ212"/>
  <c r="AM119"/>
  <c r="AN121"/>
  <c r="AN90"/>
  <c r="AN261"/>
  <c r="BQ157"/>
  <c r="AC175"/>
  <c r="AF198"/>
  <c r="AM213"/>
  <c r="AJ182"/>
  <c r="CR174"/>
  <c r="CR134"/>
  <c r="CS174"/>
  <c r="CS134"/>
  <c r="CS194"/>
  <c r="AI207"/>
  <c r="BQ197"/>
  <c r="AQ209"/>
  <c r="DI232"/>
  <c r="BH177"/>
  <c r="BQ237"/>
  <c r="AO154"/>
  <c r="AL183"/>
  <c r="AB156"/>
  <c r="AK103"/>
  <c r="AJ240"/>
  <c r="AF183"/>
  <c r="CN195"/>
  <c r="BT238"/>
  <c r="AE159"/>
  <c r="AQ175"/>
  <c r="AL292"/>
  <c r="AI230"/>
  <c r="AB227"/>
  <c r="DI112"/>
  <c r="CZ92"/>
  <c r="AN263"/>
  <c r="AM90"/>
  <c r="AN267"/>
  <c r="AI130"/>
  <c r="AH97"/>
  <c r="AF95"/>
  <c r="AO118"/>
  <c r="AF119"/>
  <c r="AJ144"/>
  <c r="AO237"/>
  <c r="AB208"/>
  <c r="AE262"/>
  <c r="AM255"/>
  <c r="CB237"/>
  <c r="CG172"/>
  <c r="BM177"/>
  <c r="AN118"/>
  <c r="AL288"/>
  <c r="AI255"/>
  <c r="BU154"/>
  <c r="CZ134"/>
  <c r="AG180"/>
  <c r="DA114"/>
  <c r="CK154"/>
  <c r="DA135"/>
  <c r="CN234"/>
  <c r="CO234"/>
  <c r="AO93"/>
  <c r="DI114"/>
  <c r="AG123"/>
  <c r="AC148"/>
  <c r="BX94"/>
  <c r="BT134"/>
  <c r="AZ234"/>
  <c r="BE134"/>
  <c r="AI91"/>
  <c r="AO225"/>
  <c r="AO117"/>
  <c r="AH280"/>
  <c r="DI192"/>
  <c r="BE137"/>
  <c r="CR234"/>
  <c r="AB290"/>
  <c r="AM130"/>
  <c r="CV197"/>
  <c r="BX138"/>
  <c r="DI92"/>
  <c r="AM153"/>
  <c r="AB228"/>
  <c r="AC256"/>
  <c r="AL174"/>
  <c r="AG172"/>
  <c r="AG200"/>
  <c r="AK186"/>
  <c r="AO102"/>
  <c r="AN211"/>
  <c r="AL282"/>
  <c r="BU214"/>
  <c r="CZ114"/>
  <c r="CZ174"/>
  <c r="AG288"/>
  <c r="AG207"/>
  <c r="DA174"/>
  <c r="DA154"/>
  <c r="AB261"/>
  <c r="CK194"/>
  <c r="CV194"/>
  <c r="AG178"/>
  <c r="DA115"/>
  <c r="AF288"/>
  <c r="BD154"/>
  <c r="BD114"/>
  <c r="BD194"/>
  <c r="BM94"/>
  <c r="BM114"/>
  <c r="BA114"/>
  <c r="BA134"/>
  <c r="CN134"/>
  <c r="CN194"/>
  <c r="CO94"/>
  <c r="CO174"/>
  <c r="AO282"/>
  <c r="DI94"/>
  <c r="AP97"/>
  <c r="AG177"/>
  <c r="AD228"/>
  <c r="AP199"/>
  <c r="AN130"/>
  <c r="AN259"/>
  <c r="AC94"/>
  <c r="AL255"/>
  <c r="AO183"/>
  <c r="AL99"/>
  <c r="AK240"/>
  <c r="AL228"/>
  <c r="AL180"/>
  <c r="AJ149"/>
  <c r="BX214"/>
  <c r="BX234"/>
  <c r="BT114"/>
  <c r="CB114"/>
  <c r="DH234"/>
  <c r="AZ114"/>
  <c r="AZ154"/>
  <c r="AZ194"/>
  <c r="AJ123"/>
  <c r="CF114"/>
  <c r="AC181"/>
  <c r="AB265"/>
  <c r="AF96"/>
  <c r="CG112"/>
  <c r="AF117"/>
  <c r="AN180"/>
  <c r="CZ112"/>
  <c r="DH192"/>
  <c r="AP253"/>
  <c r="DA177"/>
  <c r="AF171"/>
  <c r="CR214"/>
  <c r="CS154"/>
  <c r="AB101"/>
  <c r="CV157"/>
  <c r="AQ101"/>
  <c r="DA197"/>
  <c r="BH237"/>
  <c r="AC293"/>
  <c r="CR178"/>
  <c r="BP232"/>
  <c r="AL211"/>
  <c r="AO186"/>
  <c r="AH198"/>
  <c r="CR117"/>
  <c r="BU117"/>
  <c r="BX172"/>
  <c r="AH208"/>
  <c r="BD132"/>
  <c r="AO266"/>
  <c r="CF157"/>
  <c r="DE137"/>
  <c r="AM265"/>
  <c r="AH267"/>
  <c r="AQ201"/>
  <c r="AL287"/>
  <c r="AP178"/>
  <c r="AK205"/>
  <c r="AD255"/>
  <c r="AB174"/>
  <c r="AI172"/>
  <c r="AO231"/>
  <c r="AC97"/>
  <c r="AC151"/>
  <c r="AN235"/>
  <c r="BD212"/>
  <c r="AB93"/>
  <c r="AC265"/>
  <c r="CG192"/>
  <c r="AB255"/>
  <c r="AM95"/>
  <c r="CZ117"/>
  <c r="CG232"/>
  <c r="CF112"/>
  <c r="BL117"/>
  <c r="AB209"/>
  <c r="CR192"/>
  <c r="AO290"/>
  <c r="AF264"/>
  <c r="AL263"/>
  <c r="DE232"/>
  <c r="CJ92"/>
  <c r="AK263"/>
  <c r="AQ212"/>
  <c r="AJ130"/>
  <c r="AF284"/>
  <c r="AJ122"/>
  <c r="AG213"/>
  <c r="AQ202"/>
  <c r="AI199"/>
  <c r="AJ176"/>
  <c r="AJ294"/>
  <c r="AG185"/>
  <c r="AG97"/>
  <c r="AG286"/>
  <c r="DA95"/>
  <c r="DA155"/>
  <c r="AZ175"/>
  <c r="CF178"/>
  <c r="AL125"/>
  <c r="AL260"/>
  <c r="AF126"/>
  <c r="AF93"/>
  <c r="BM195"/>
  <c r="AD252"/>
  <c r="AD90"/>
  <c r="AP232"/>
  <c r="AK259"/>
  <c r="AK232"/>
  <c r="AD201"/>
  <c r="AD147"/>
  <c r="AH98"/>
  <c r="AJ186"/>
  <c r="AQ121"/>
  <c r="AB282"/>
  <c r="AC122"/>
  <c r="AE172"/>
  <c r="AJ283"/>
  <c r="AJ203"/>
  <c r="AC119"/>
  <c r="AQ256"/>
  <c r="AC257"/>
  <c r="AO291"/>
  <c r="AJ103"/>
  <c r="AO239"/>
  <c r="BI235"/>
  <c r="AO96"/>
  <c r="AO258"/>
  <c r="CN155"/>
  <c r="BT198"/>
  <c r="AC205"/>
  <c r="AC124"/>
  <c r="AQ158"/>
  <c r="AJ159"/>
  <c r="AO210"/>
  <c r="AF129"/>
  <c r="AN148"/>
  <c r="AI282"/>
  <c r="AI122"/>
  <c r="AE96"/>
  <c r="BT112"/>
  <c r="AL118"/>
  <c r="AN127"/>
  <c r="AN289"/>
  <c r="AI257"/>
  <c r="AQ104"/>
  <c r="AJ257"/>
  <c r="AN94"/>
  <c r="CG132"/>
  <c r="AI228"/>
  <c r="BQ137"/>
  <c r="BM197"/>
  <c r="BQ217"/>
  <c r="AL103"/>
  <c r="AO264"/>
  <c r="AN181"/>
  <c r="AM294"/>
  <c r="AM102"/>
  <c r="AB263"/>
  <c r="AB155"/>
  <c r="AM288"/>
  <c r="CS172"/>
  <c r="AM150"/>
  <c r="AQ155"/>
  <c r="AQ128"/>
  <c r="AJ213"/>
  <c r="AQ239"/>
  <c r="AM174"/>
  <c r="AL130"/>
  <c r="AJ156"/>
  <c r="AC159"/>
  <c r="CC155"/>
  <c r="DE95"/>
  <c r="AI213"/>
  <c r="DD178"/>
  <c r="CS177"/>
  <c r="AM154"/>
  <c r="CC137"/>
  <c r="AK294"/>
  <c r="BU177"/>
  <c r="CK112"/>
  <c r="AI264"/>
  <c r="BU172"/>
  <c r="BL197"/>
  <c r="AO172"/>
  <c r="AM280"/>
  <c r="BP137"/>
  <c r="AB267"/>
  <c r="BI132"/>
  <c r="BU92"/>
  <c r="BX97"/>
  <c r="CG197"/>
  <c r="AQ118"/>
  <c r="AH266"/>
  <c r="BE175"/>
  <c r="BM212"/>
  <c r="AE199"/>
  <c r="DE112"/>
  <c r="AN100"/>
  <c r="AC130"/>
  <c r="AI118"/>
  <c r="AL179"/>
  <c r="AD225"/>
  <c r="AD279"/>
  <c r="AK178"/>
  <c r="AD93"/>
  <c r="AF257"/>
  <c r="AN154"/>
  <c r="AO123"/>
  <c r="AI226"/>
  <c r="AB92"/>
  <c r="AE231"/>
  <c r="BD232"/>
  <c r="BX112"/>
  <c r="BX232"/>
  <c r="AK211"/>
  <c r="AN256"/>
  <c r="AB128"/>
  <c r="AM258"/>
  <c r="CJ137"/>
  <c r="CB217"/>
  <c r="AJ226"/>
  <c r="AK184"/>
  <c r="CN172"/>
  <c r="AJ267"/>
  <c r="AB120"/>
  <c r="AF122"/>
  <c r="AI201"/>
  <c r="AG121"/>
  <c r="AJ292"/>
  <c r="AI147"/>
  <c r="AG294"/>
  <c r="AQ283"/>
  <c r="AG212"/>
  <c r="AG124"/>
  <c r="DA195"/>
  <c r="DA175"/>
  <c r="AB123"/>
  <c r="AL206"/>
  <c r="AF153"/>
  <c r="AD198"/>
  <c r="AD117"/>
  <c r="AP286"/>
  <c r="AK124"/>
  <c r="AD282"/>
  <c r="AQ293"/>
  <c r="AJ105"/>
  <c r="AD121"/>
  <c r="AC95"/>
  <c r="AJ148"/>
  <c r="AO150"/>
  <c r="AC286"/>
  <c r="AE256"/>
  <c r="AC176"/>
  <c r="AN229"/>
  <c r="AJ121"/>
  <c r="AE293"/>
  <c r="AF176"/>
  <c r="AN175"/>
  <c r="CF152"/>
  <c r="BQ97"/>
  <c r="BE152"/>
  <c r="BQ117"/>
  <c r="CV137"/>
  <c r="AK90"/>
  <c r="AB236"/>
  <c r="BQ177"/>
  <c r="AL265"/>
  <c r="AM177"/>
  <c r="AQ236"/>
  <c r="AJ94"/>
  <c r="AP254"/>
  <c r="CK177"/>
  <c r="AI102"/>
  <c r="AO122"/>
  <c r="AH287"/>
  <c r="AK172"/>
  <c r="AJ90"/>
  <c r="AP102"/>
  <c r="CO92"/>
  <c r="CN215"/>
  <c r="AK291"/>
  <c r="BD218"/>
  <c r="CS232"/>
  <c r="AL185"/>
  <c r="CR238"/>
  <c r="AI289"/>
  <c r="BE172"/>
  <c r="AO230"/>
  <c r="AG148"/>
  <c r="AF97"/>
  <c r="BD175"/>
  <c r="AC179"/>
  <c r="AP91"/>
  <c r="AJ117"/>
  <c r="AH226"/>
  <c r="AP264"/>
  <c r="AH184"/>
  <c r="AI129"/>
  <c r="AO176"/>
  <c r="AD91"/>
  <c r="AE181"/>
  <c r="CN235"/>
  <c r="AJ150"/>
  <c r="AP92"/>
  <c r="AC267"/>
  <c r="AG265"/>
  <c r="CO112"/>
  <c r="AG198"/>
  <c r="AI237"/>
  <c r="AB253"/>
  <c r="BH132"/>
  <c r="BU152"/>
  <c r="AM147"/>
  <c r="BP117"/>
  <c r="CW132"/>
  <c r="BI177"/>
  <c r="CK237"/>
  <c r="BQ92"/>
  <c r="DI197"/>
  <c r="AP237"/>
  <c r="CC117"/>
  <c r="AM237"/>
  <c r="AH290"/>
  <c r="AK209"/>
  <c r="BE157"/>
  <c r="AI171"/>
  <c r="CK137"/>
  <c r="BI232"/>
  <c r="CB132"/>
  <c r="AE127"/>
  <c r="BH197"/>
  <c r="AJ129"/>
  <c r="AB157"/>
  <c r="AJ252"/>
  <c r="AC132"/>
  <c r="AB91"/>
  <c r="AI279"/>
  <c r="AH157"/>
  <c r="AE145"/>
  <c r="AB199"/>
  <c r="AH151"/>
  <c r="AO226"/>
  <c r="AE146"/>
  <c r="AK105"/>
  <c r="AB180"/>
  <c r="AG158"/>
  <c r="AF259"/>
  <c r="AF151"/>
  <c r="AB124"/>
  <c r="AB259"/>
  <c r="AB151"/>
  <c r="AC125"/>
  <c r="AC233"/>
  <c r="AB125"/>
  <c r="AB98"/>
  <c r="AP259"/>
  <c r="AP124"/>
  <c r="AO95"/>
  <c r="AG267"/>
  <c r="AI125"/>
  <c r="AL227"/>
  <c r="AL175"/>
  <c r="AN255"/>
  <c r="AN226"/>
  <c r="AG226"/>
  <c r="AH126"/>
  <c r="AO280"/>
  <c r="AE118"/>
  <c r="AG240"/>
  <c r="AJ171"/>
  <c r="AP129"/>
  <c r="AO199"/>
  <c r="AG132"/>
  <c r="AD145"/>
  <c r="AE289"/>
  <c r="BX195"/>
  <c r="CN115"/>
  <c r="CN175"/>
  <c r="AJ177"/>
  <c r="AJ204"/>
  <c r="BU232"/>
  <c r="AN153"/>
  <c r="AG157"/>
  <c r="AN228"/>
  <c r="AF144"/>
  <c r="BA132"/>
  <c r="AO253"/>
  <c r="AP94"/>
  <c r="AI127"/>
  <c r="AI202"/>
  <c r="AK145"/>
  <c r="AJ280"/>
  <c r="AG117"/>
  <c r="AQ228"/>
  <c r="AH239"/>
  <c r="AG159"/>
  <c r="AL94"/>
  <c r="AF252"/>
  <c r="AG91"/>
  <c r="AN159"/>
  <c r="AG94"/>
  <c r="AE91"/>
  <c r="AG292"/>
  <c r="AK130"/>
  <c r="DD152"/>
  <c r="AG145"/>
  <c r="CN192"/>
  <c r="AK265"/>
  <c r="CW212"/>
  <c r="AM279"/>
  <c r="AM225"/>
  <c r="AL254"/>
  <c r="AQ282"/>
  <c r="AJ175"/>
  <c r="CN232"/>
  <c r="AK157"/>
  <c r="AL104"/>
  <c r="CK132"/>
  <c r="BA112"/>
  <c r="AK292"/>
  <c r="AM120"/>
  <c r="AM92"/>
  <c r="BI137"/>
  <c r="BP152"/>
  <c r="AB238"/>
  <c r="AG256"/>
  <c r="AO91"/>
  <c r="AZ132"/>
  <c r="AJ145"/>
  <c r="CO217"/>
  <c r="CJ197"/>
  <c r="BL157"/>
  <c r="AQ157"/>
  <c r="DA137"/>
  <c r="BP92"/>
  <c r="CV237"/>
  <c r="BU157"/>
  <c r="BI112"/>
  <c r="AZ232"/>
  <c r="AI117"/>
  <c r="CV97"/>
  <c r="AL128"/>
  <c r="AG118"/>
  <c r="AH155"/>
  <c r="BM132"/>
  <c r="AH265"/>
  <c r="CR138"/>
  <c r="AM208"/>
  <c r="AM129"/>
  <c r="AM211"/>
  <c r="AM184"/>
  <c r="CS217"/>
  <c r="CS212"/>
  <c r="CS132"/>
  <c r="AH101"/>
  <c r="CJ157"/>
  <c r="AE226"/>
  <c r="BP132"/>
  <c r="AM204"/>
  <c r="AM123"/>
  <c r="AC236"/>
  <c r="BH137"/>
  <c r="AI184"/>
  <c r="CF217"/>
  <c r="DA157"/>
  <c r="AF266"/>
  <c r="AN105"/>
  <c r="CK175"/>
  <c r="AH211"/>
  <c r="CR177"/>
  <c r="CR172"/>
  <c r="BL97"/>
  <c r="BM152"/>
  <c r="DD112"/>
  <c r="CO232"/>
  <c r="DA192"/>
  <c r="CS237"/>
  <c r="DE97"/>
  <c r="AF260"/>
  <c r="CF197"/>
  <c r="AH281"/>
  <c r="BP177"/>
  <c r="BL92"/>
  <c r="CF132"/>
  <c r="CZ238"/>
  <c r="AL92"/>
  <c r="BX158"/>
  <c r="AP210"/>
  <c r="AJ225"/>
  <c r="AB153"/>
  <c r="AF286"/>
  <c r="AC206"/>
  <c r="BM155"/>
  <c r="AH95"/>
  <c r="AN151"/>
  <c r="AC213"/>
  <c r="AI144"/>
  <c r="AI95"/>
  <c r="AG175"/>
  <c r="BI175"/>
  <c r="CN95"/>
  <c r="AJ258"/>
  <c r="BD178"/>
  <c r="AL283"/>
  <c r="AJ199"/>
  <c r="AG90"/>
  <c r="BE212"/>
  <c r="AH124"/>
  <c r="AG144"/>
  <c r="BL212"/>
  <c r="AI183"/>
  <c r="BQ152"/>
  <c r="AM198"/>
  <c r="AG171"/>
  <c r="DA132"/>
  <c r="AG229"/>
  <c r="BT92"/>
  <c r="CB192"/>
  <c r="CJ212"/>
  <c r="AM200"/>
  <c r="CJ217"/>
  <c r="BX177"/>
  <c r="BE197"/>
  <c r="CR198"/>
  <c r="CR212"/>
  <c r="CS152"/>
  <c r="CN92"/>
  <c r="CJ97"/>
  <c r="AG103"/>
  <c r="AE203"/>
  <c r="AP291"/>
  <c r="AH152"/>
  <c r="AO284"/>
  <c r="AB184"/>
  <c r="AJ279"/>
  <c r="AI229"/>
  <c r="AN147"/>
  <c r="AH99"/>
  <c r="AB264"/>
  <c r="AJ256"/>
  <c r="AE92"/>
  <c r="AN146"/>
  <c r="AO257"/>
  <c r="AE253"/>
  <c r="AL239"/>
  <c r="AB288"/>
  <c r="AB99"/>
  <c r="AF205"/>
  <c r="AB97"/>
  <c r="AB286"/>
  <c r="AC260"/>
  <c r="AC98"/>
  <c r="AP205"/>
  <c r="AQ147"/>
  <c r="AG105"/>
  <c r="AE148"/>
  <c r="AL148"/>
  <c r="AN93"/>
  <c r="AN172"/>
  <c r="AH292"/>
  <c r="AN150"/>
  <c r="AG281"/>
  <c r="AG202"/>
  <c r="AP121"/>
  <c r="AB284"/>
  <c r="AC294"/>
  <c r="AN145"/>
  <c r="AD172"/>
  <c r="AE100"/>
  <c r="CN135"/>
  <c r="AK125"/>
  <c r="BU195"/>
  <c r="AJ96"/>
  <c r="AQ254"/>
  <c r="AI121"/>
  <c r="AK283"/>
  <c r="AF90"/>
  <c r="AH103"/>
  <c r="AG173"/>
  <c r="AP283"/>
  <c r="AQ226"/>
  <c r="AH172"/>
  <c r="BH232"/>
  <c r="AL121"/>
  <c r="AN240"/>
  <c r="AB130"/>
  <c r="AF279"/>
  <c r="AG252"/>
  <c r="AN186"/>
  <c r="AP148"/>
  <c r="AI148"/>
  <c r="AH234"/>
  <c r="CN112"/>
  <c r="AG92"/>
  <c r="AE94"/>
  <c r="AB292"/>
  <c r="AM117"/>
  <c r="AP175"/>
  <c r="AL200"/>
  <c r="DA152"/>
  <c r="CJ172"/>
  <c r="BT232"/>
  <c r="AI180"/>
  <c r="AM201"/>
  <c r="AM227"/>
  <c r="CO117"/>
  <c r="AB210"/>
  <c r="AZ212"/>
  <c r="CJ237"/>
  <c r="AQ184"/>
  <c r="BX137"/>
  <c r="CF97"/>
  <c r="AZ92"/>
  <c r="BX212"/>
  <c r="DA117"/>
  <c r="AP200"/>
  <c r="DD232"/>
  <c r="CN132"/>
  <c r="CK217"/>
  <c r="DA97"/>
  <c r="AH238"/>
  <c r="AM156"/>
  <c r="AM157"/>
  <c r="CS112"/>
  <c r="CS92"/>
  <c r="CF177"/>
  <c r="BQ112"/>
  <c r="AM96"/>
  <c r="AC209"/>
  <c r="AZ152"/>
  <c r="AK182"/>
  <c r="AJ253"/>
  <c r="AQ174"/>
  <c r="AL267"/>
  <c r="DD218"/>
  <c r="AK159"/>
  <c r="AO294"/>
  <c r="AO267"/>
  <c r="AH279"/>
  <c r="AH225"/>
  <c r="BA195"/>
  <c r="AH90"/>
  <c r="BX175"/>
  <c r="BA95"/>
  <c r="AF210"/>
  <c r="AF156"/>
  <c r="AF102"/>
  <c r="AB122"/>
  <c r="AB203"/>
  <c r="AB176"/>
  <c r="AB230"/>
  <c r="AB95"/>
  <c r="AB257"/>
  <c r="AE185"/>
  <c r="AE131"/>
  <c r="CO197"/>
  <c r="CO177"/>
  <c r="CO137"/>
  <c r="CO157"/>
  <c r="AB262"/>
  <c r="AB235"/>
  <c r="AB154"/>
  <c r="CN117"/>
  <c r="AL280"/>
  <c r="CN197"/>
  <c r="CN177"/>
  <c r="AL199"/>
  <c r="AL226"/>
  <c r="CN237"/>
  <c r="CN137"/>
  <c r="CN217"/>
  <c r="AL145"/>
  <c r="BY157"/>
  <c r="BY97"/>
  <c r="AB150"/>
  <c r="AB285"/>
  <c r="BY177"/>
  <c r="BY197"/>
  <c r="BY137"/>
  <c r="BY217"/>
  <c r="AB204"/>
  <c r="CC197"/>
  <c r="CC177"/>
  <c r="AE97"/>
  <c r="CC217"/>
  <c r="CC237"/>
  <c r="AE232"/>
  <c r="AH256"/>
  <c r="AH175"/>
  <c r="AH94"/>
  <c r="AH229"/>
  <c r="DH172"/>
  <c r="AQ180"/>
  <c r="AQ126"/>
  <c r="AQ288"/>
  <c r="DH112"/>
  <c r="DH92"/>
  <c r="AQ261"/>
  <c r="AQ153"/>
  <c r="AO185"/>
  <c r="AO104"/>
  <c r="AO158"/>
  <c r="AO212"/>
  <c r="AM261"/>
  <c r="AM234"/>
  <c r="CK192"/>
  <c r="CK212"/>
  <c r="AM126"/>
  <c r="AM99"/>
  <c r="CK92"/>
  <c r="CK152"/>
  <c r="CZ157"/>
  <c r="CZ137"/>
  <c r="CZ217"/>
  <c r="AO254"/>
  <c r="CZ237"/>
  <c r="CZ177"/>
  <c r="AO92"/>
  <c r="AO227"/>
  <c r="AO146"/>
  <c r="BI117"/>
  <c r="BI97"/>
  <c r="AB200"/>
  <c r="BI157"/>
  <c r="AB119"/>
  <c r="AB254"/>
  <c r="BI197"/>
  <c r="BI217"/>
  <c r="AB146"/>
  <c r="AB281"/>
  <c r="AL293"/>
  <c r="AL158"/>
  <c r="CB212"/>
  <c r="CB152"/>
  <c r="CB112"/>
  <c r="CB92"/>
  <c r="AI281"/>
  <c r="AQ183"/>
  <c r="AQ237"/>
  <c r="AQ156"/>
  <c r="AQ102"/>
  <c r="AQ210"/>
  <c r="AQ129"/>
  <c r="AQ291"/>
  <c r="BQ132"/>
  <c r="BQ172"/>
  <c r="AD94"/>
  <c r="AD256"/>
  <c r="AD283"/>
  <c r="BQ212"/>
  <c r="AD202"/>
  <c r="AD175"/>
  <c r="AD148"/>
  <c r="AM212"/>
  <c r="AM104"/>
  <c r="AM158"/>
  <c r="AM185"/>
  <c r="AM121"/>
  <c r="BQ155"/>
  <c r="BQ135"/>
  <c r="AO209"/>
  <c r="AO155"/>
  <c r="AO101"/>
  <c r="AP285"/>
  <c r="AP150"/>
  <c r="AE240"/>
  <c r="AE105"/>
  <c r="AG183"/>
  <c r="AG129"/>
  <c r="AO234"/>
  <c r="AO153"/>
  <c r="AK183"/>
  <c r="AK210"/>
  <c r="AF92"/>
  <c r="AF227"/>
  <c r="AF281"/>
  <c r="AD158"/>
  <c r="AD293"/>
  <c r="AD185"/>
  <c r="AF128"/>
  <c r="AF263"/>
  <c r="AF155"/>
  <c r="BL218"/>
  <c r="AE212"/>
  <c r="AF212"/>
  <c r="AO200"/>
  <c r="CC215"/>
  <c r="AB96"/>
  <c r="AB258"/>
  <c r="AE259"/>
  <c r="AB127"/>
  <c r="AB181"/>
  <c r="AJ153"/>
  <c r="AF291"/>
  <c r="AJ183"/>
  <c r="AO131"/>
  <c r="AI200"/>
  <c r="AE198"/>
  <c r="AE227"/>
  <c r="AH147"/>
  <c r="BL195"/>
  <c r="AF201"/>
  <c r="AE286"/>
  <c r="AF237"/>
  <c r="AE176"/>
  <c r="AF239"/>
  <c r="AO293"/>
  <c r="AH174"/>
  <c r="AP279"/>
  <c r="AL91"/>
  <c r="AH293"/>
  <c r="BH112"/>
  <c r="BA232"/>
  <c r="BD92"/>
  <c r="CO172"/>
  <c r="CF92"/>
  <c r="AH144"/>
  <c r="DH132"/>
  <c r="AH171"/>
  <c r="AP171"/>
  <c r="AH121"/>
  <c r="BI212"/>
  <c r="AH181"/>
  <c r="AM203"/>
  <c r="CC97"/>
  <c r="CG117"/>
  <c r="DH212"/>
  <c r="CF237"/>
  <c r="CB117"/>
  <c r="BE237"/>
  <c r="BM117"/>
  <c r="AQ207"/>
  <c r="AZ97"/>
  <c r="AQ264"/>
  <c r="AQ99"/>
  <c r="BU197"/>
  <c r="CF117"/>
  <c r="CN97"/>
  <c r="AM207"/>
  <c r="AM131"/>
  <c r="CN157"/>
  <c r="CO237"/>
  <c r="BM237"/>
  <c r="BH172"/>
  <c r="CC157"/>
  <c r="AC183"/>
  <c r="AO132"/>
  <c r="CR195"/>
  <c r="AF185"/>
  <c r="AF104"/>
  <c r="DE175"/>
  <c r="AJ126"/>
  <c r="AJ99"/>
  <c r="CF215"/>
  <c r="AJ288"/>
  <c r="AJ180"/>
  <c r="AJ234"/>
  <c r="AJ207"/>
  <c r="AD232"/>
  <c r="AD178"/>
  <c r="CC115"/>
  <c r="AD124"/>
  <c r="AD259"/>
  <c r="AC230"/>
  <c r="AC149"/>
  <c r="AC284"/>
  <c r="CR217"/>
  <c r="CR137"/>
  <c r="AM230"/>
  <c r="AM149"/>
  <c r="CR237"/>
  <c r="CR97"/>
  <c r="AM284"/>
  <c r="AM122"/>
  <c r="AM256"/>
  <c r="AM202"/>
  <c r="BU137"/>
  <c r="BL177"/>
  <c r="BU237"/>
  <c r="BL217"/>
  <c r="BL237"/>
  <c r="BU97"/>
  <c r="BM192"/>
  <c r="BX152"/>
  <c r="AH201"/>
  <c r="AH228"/>
  <c r="AH120"/>
  <c r="BM112"/>
  <c r="BX92"/>
  <c r="BM172"/>
  <c r="BM92"/>
  <c r="BX132"/>
  <c r="BM232"/>
  <c r="AH255"/>
  <c r="AH282"/>
  <c r="AH93"/>
  <c r="DD172"/>
  <c r="AP198"/>
  <c r="AP225"/>
  <c r="AP144"/>
  <c r="DD132"/>
  <c r="DD92"/>
  <c r="AH235"/>
  <c r="CO132"/>
  <c r="AH127"/>
  <c r="CO212"/>
  <c r="CO192"/>
  <c r="BD192"/>
  <c r="DA92"/>
  <c r="DA232"/>
  <c r="DA112"/>
  <c r="AC184"/>
  <c r="AC103"/>
  <c r="AC292"/>
  <c r="DA212"/>
  <c r="BD172"/>
  <c r="DA172"/>
  <c r="BD152"/>
  <c r="AC211"/>
  <c r="AC238"/>
  <c r="AC157"/>
  <c r="AI209"/>
  <c r="CS137"/>
  <c r="CS97"/>
  <c r="AI290"/>
  <c r="CS157"/>
  <c r="CS117"/>
  <c r="DE117"/>
  <c r="AH104"/>
  <c r="AH131"/>
  <c r="DE217"/>
  <c r="DE157"/>
  <c r="DE177"/>
  <c r="DE237"/>
  <c r="AH185"/>
  <c r="AH212"/>
  <c r="AI266"/>
  <c r="AI293"/>
  <c r="AI185"/>
  <c r="AI239"/>
  <c r="AI131"/>
  <c r="BP217"/>
  <c r="BM137"/>
  <c r="BM217"/>
  <c r="BP157"/>
  <c r="AF120"/>
  <c r="AF147"/>
  <c r="AF174"/>
  <c r="BP237"/>
  <c r="BP197"/>
  <c r="BM97"/>
  <c r="AF255"/>
  <c r="BL192"/>
  <c r="BL112"/>
  <c r="BL172"/>
  <c r="AE171"/>
  <c r="BL232"/>
  <c r="BL132"/>
  <c r="AE225"/>
  <c r="BA172"/>
  <c r="BL152"/>
  <c r="BA152"/>
  <c r="BA212"/>
  <c r="BA92"/>
  <c r="AE144"/>
  <c r="CF232"/>
  <c r="CW172"/>
  <c r="CW232"/>
  <c r="CW92"/>
  <c r="CW112"/>
  <c r="CW192"/>
  <c r="CF192"/>
  <c r="AO181"/>
  <c r="AO127"/>
  <c r="AO100"/>
  <c r="AH102"/>
  <c r="AH156"/>
  <c r="AK154"/>
  <c r="AK208"/>
  <c r="AK235"/>
  <c r="AB213"/>
  <c r="AB186"/>
  <c r="AC131"/>
  <c r="DE238"/>
  <c r="AC158"/>
  <c r="AO98"/>
  <c r="AO260"/>
  <c r="AO179"/>
  <c r="CR98"/>
  <c r="CR158"/>
  <c r="CR118"/>
  <c r="CR218"/>
  <c r="AD231"/>
  <c r="BY135"/>
  <c r="AI176"/>
  <c r="AI284"/>
  <c r="AI149"/>
  <c r="AI203"/>
  <c r="AH205"/>
  <c r="AH232"/>
  <c r="AH259"/>
  <c r="AH178"/>
  <c r="CG217"/>
  <c r="CG97"/>
  <c r="AB233"/>
  <c r="CG237"/>
  <c r="CG157"/>
  <c r="DH197"/>
  <c r="DH157"/>
  <c r="DH97"/>
  <c r="DH117"/>
  <c r="DH137"/>
  <c r="AQ253"/>
  <c r="AQ199"/>
  <c r="DH217"/>
  <c r="DH237"/>
  <c r="DH177"/>
  <c r="AQ91"/>
  <c r="AQ172"/>
  <c r="AH158"/>
  <c r="AB100"/>
  <c r="AD97"/>
  <c r="BD112"/>
  <c r="BH212"/>
  <c r="AE117"/>
  <c r="AB149"/>
  <c r="AJ208"/>
  <c r="BQ232"/>
  <c r="AP90"/>
  <c r="BA192"/>
  <c r="CK172"/>
  <c r="AL172"/>
  <c r="AM94"/>
  <c r="CF172"/>
  <c r="CB232"/>
  <c r="AH154"/>
  <c r="AI212"/>
  <c r="AE281"/>
  <c r="BI92"/>
  <c r="DD192"/>
  <c r="CW152"/>
  <c r="AM176"/>
  <c r="AZ177"/>
  <c r="BM157"/>
  <c r="BH192"/>
  <c r="CO97"/>
  <c r="AH289"/>
  <c r="AZ217"/>
  <c r="CB172"/>
  <c r="DD212"/>
  <c r="CG137"/>
  <c r="BX237"/>
  <c r="DH152"/>
  <c r="CR157"/>
  <c r="AM180"/>
  <c r="CR92"/>
  <c r="CS197"/>
  <c r="AM293"/>
  <c r="CZ97"/>
  <c r="BU217"/>
  <c r="DE197"/>
  <c r="CZ197"/>
  <c r="BL137"/>
  <c r="AH262"/>
  <c r="CG177"/>
  <c r="CF212"/>
  <c r="AF293"/>
  <c r="BY237"/>
  <c r="AZ218"/>
  <c r="CB177"/>
  <c r="CR152"/>
  <c r="DI177"/>
  <c r="AZ197"/>
  <c r="AL240"/>
  <c r="BI172"/>
  <c r="BX217"/>
  <c r="AN101"/>
  <c r="AN182"/>
  <c r="AN290"/>
  <c r="AN236"/>
  <c r="BD137"/>
  <c r="BD237"/>
  <c r="BD157"/>
  <c r="BD217"/>
  <c r="BD197"/>
  <c r="CO155"/>
  <c r="CN138"/>
  <c r="AN97"/>
  <c r="AI260"/>
  <c r="AL146"/>
  <c r="AH118"/>
  <c r="AE202"/>
  <c r="AN96"/>
  <c r="AB126"/>
  <c r="CF198"/>
  <c r="AH199"/>
  <c r="AK121"/>
  <c r="AI181"/>
  <c r="AN123"/>
  <c r="AP229"/>
  <c r="AE119"/>
  <c r="AH261"/>
  <c r="AE200"/>
  <c r="AD118"/>
  <c r="AD280"/>
  <c r="AE208"/>
  <c r="AE235"/>
  <c r="AI287"/>
  <c r="AI292"/>
  <c r="AN205"/>
  <c r="AG184"/>
  <c r="BE92"/>
  <c r="AE229"/>
  <c r="AI265"/>
  <c r="AH230"/>
  <c r="AN213"/>
  <c r="AI98"/>
  <c r="AE175"/>
  <c r="AI211"/>
  <c r="AJ172"/>
  <c r="AI179"/>
  <c r="AL202"/>
  <c r="BU132"/>
  <c r="BE112"/>
  <c r="AI157"/>
  <c r="CJ132"/>
  <c r="AN294"/>
  <c r="CN152"/>
  <c r="AH207"/>
  <c r="AM252"/>
  <c r="AM144"/>
  <c r="BU192"/>
  <c r="BH152"/>
  <c r="BI192"/>
  <c r="CJ192"/>
  <c r="AP146"/>
  <c r="CK197"/>
  <c r="CF137"/>
  <c r="CB197"/>
  <c r="AZ137"/>
  <c r="DI137"/>
  <c r="CJ232"/>
  <c r="AE173"/>
  <c r="BU212"/>
  <c r="CK97"/>
  <c r="CB157"/>
  <c r="BE177"/>
  <c r="DI157"/>
  <c r="BX117"/>
  <c r="AJ91"/>
  <c r="AK229"/>
  <c r="CK117"/>
  <c r="AN232"/>
  <c r="AK252"/>
  <c r="AM264"/>
  <c r="AM291"/>
  <c r="CR132"/>
  <c r="CR112"/>
  <c r="AL236"/>
  <c r="CV177"/>
  <c r="AK202"/>
  <c r="BX157"/>
  <c r="AI238"/>
  <c r="BT212"/>
  <c r="AN285"/>
  <c r="CV217"/>
  <c r="CB97"/>
  <c r="BX197"/>
  <c r="DI237"/>
  <c r="BE217"/>
  <c r="DE212"/>
  <c r="CK157"/>
  <c r="CG212"/>
  <c r="AL256"/>
  <c r="AP130"/>
  <c r="AP265"/>
  <c r="AP103"/>
  <c r="AI254"/>
  <c r="AI101"/>
  <c r="AP280"/>
  <c r="AN178"/>
  <c r="AB145"/>
  <c r="AL229"/>
  <c r="AP256"/>
  <c r="AP118"/>
  <c r="AN286"/>
  <c r="AK256"/>
  <c r="AB234"/>
  <c r="AI206"/>
  <c r="AB280"/>
  <c r="AE254"/>
  <c r="AH153"/>
  <c r="AD226"/>
  <c r="AD199"/>
  <c r="AE154"/>
  <c r="AP226"/>
  <c r="AN258"/>
  <c r="AI233"/>
  <c r="AI103"/>
  <c r="AJ118"/>
  <c r="AG238"/>
  <c r="AJ239"/>
  <c r="AN231"/>
  <c r="BU112"/>
  <c r="DE132"/>
  <c r="CN212"/>
  <c r="CJ112"/>
  <c r="BT192"/>
  <c r="BH92"/>
  <c r="BI152"/>
  <c r="AM171"/>
  <c r="BE192"/>
  <c r="AG283"/>
  <c r="DE92"/>
  <c r="BE232"/>
  <c r="BT172"/>
  <c r="AP173"/>
  <c r="BT152"/>
  <c r="AP227"/>
  <c r="DE152"/>
  <c r="CB137"/>
  <c r="AZ237"/>
  <c r="DI97"/>
  <c r="CV117"/>
  <c r="DE172"/>
  <c r="AP119"/>
  <c r="DE192"/>
  <c r="CJ177"/>
  <c r="AZ157"/>
  <c r="DI117"/>
  <c r="BE117"/>
  <c r="BE97"/>
  <c r="AM183"/>
  <c r="CR232"/>
  <c r="DI217"/>
  <c r="BE135"/>
  <c r="AJ237"/>
  <c r="BX115"/>
  <c r="AE178"/>
  <c r="AI100"/>
  <c r="AL281"/>
  <c r="AL266"/>
  <c r="AH284"/>
  <c r="AE284"/>
  <c r="AE158"/>
  <c r="AJ100"/>
  <c r="AK171"/>
  <c r="AK98"/>
  <c r="AZ158"/>
  <c r="AH132"/>
  <c r="AK290"/>
  <c r="AH173"/>
  <c r="AH210"/>
  <c r="CJ118"/>
  <c r="DI118"/>
  <c r="AF200"/>
  <c r="AI227"/>
  <c r="AF213"/>
  <c r="AK92"/>
  <c r="AD104"/>
  <c r="BL115"/>
  <c r="BE235"/>
  <c r="BD195"/>
  <c r="CF138"/>
  <c r="CO175"/>
  <c r="CW238"/>
  <c r="AG291"/>
  <c r="CK195"/>
  <c r="BL98"/>
  <c r="CZ178"/>
  <c r="BU235"/>
  <c r="AO207"/>
  <c r="AO240"/>
  <c r="AK102"/>
  <c r="AE129"/>
  <c r="AK129"/>
  <c r="AE123"/>
  <c r="AE204"/>
  <c r="AM226"/>
  <c r="CS118"/>
  <c r="CR95"/>
  <c r="AF236"/>
  <c r="AF209"/>
  <c r="AI236"/>
  <c r="AI155"/>
  <c r="AF254"/>
  <c r="CK95"/>
  <c r="AH149"/>
  <c r="AL173"/>
  <c r="AP294"/>
  <c r="AG264"/>
  <c r="AC102"/>
  <c r="AI235"/>
  <c r="AK119"/>
  <c r="AH105"/>
  <c r="AL131"/>
  <c r="AD176"/>
  <c r="AL119"/>
  <c r="AK264"/>
  <c r="AD95"/>
  <c r="BL235"/>
  <c r="BE115"/>
  <c r="BD235"/>
  <c r="BD95"/>
  <c r="BD135"/>
  <c r="DE215"/>
  <c r="BX98"/>
  <c r="CF98"/>
  <c r="CF238"/>
  <c r="AF207"/>
  <c r="AF261"/>
  <c r="AD234"/>
  <c r="AG289"/>
  <c r="AE124"/>
  <c r="AE151"/>
  <c r="AB179"/>
  <c r="CZ135"/>
  <c r="CW158"/>
  <c r="AJ264"/>
  <c r="AI92"/>
  <c r="AJ266"/>
  <c r="AG210"/>
  <c r="AP156"/>
  <c r="AG253"/>
  <c r="AK173"/>
  <c r="AH240"/>
  <c r="AL212"/>
  <c r="AK237"/>
  <c r="AD230"/>
  <c r="AH176"/>
  <c r="AC240"/>
  <c r="AE102"/>
  <c r="AJ146"/>
  <c r="AD212"/>
  <c r="AH129"/>
  <c r="BI215"/>
  <c r="CK135"/>
  <c r="BX235"/>
  <c r="CJ235"/>
  <c r="DD158"/>
  <c r="CB238"/>
  <c r="BI178"/>
  <c r="CZ138"/>
  <c r="AK152"/>
  <c r="AP231"/>
  <c r="AP96"/>
  <c r="BU135"/>
  <c r="CW215"/>
  <c r="AO99"/>
  <c r="AO261"/>
  <c r="CN178"/>
  <c r="BD158"/>
  <c r="AJ158"/>
  <c r="AP105"/>
  <c r="AE264"/>
  <c r="AD266"/>
  <c r="AH146"/>
  <c r="AJ185"/>
  <c r="AJ102"/>
  <c r="AC186"/>
  <c r="AI291"/>
  <c r="AK198"/>
  <c r="AH294"/>
  <c r="AC237"/>
  <c r="AH145"/>
  <c r="AK254"/>
  <c r="AH122"/>
  <c r="AE258"/>
  <c r="AE177"/>
  <c r="AH159"/>
  <c r="AK279"/>
  <c r="AJ212"/>
  <c r="AK213"/>
  <c r="AJ210"/>
  <c r="AE104"/>
  <c r="AE186"/>
  <c r="AC105"/>
  <c r="AM282"/>
  <c r="AM228"/>
  <c r="AM173"/>
  <c r="AM281"/>
  <c r="AM199"/>
  <c r="AD284"/>
  <c r="AJ131"/>
  <c r="AI262"/>
  <c r="AI146"/>
  <c r="AJ181"/>
  <c r="AP159"/>
  <c r="CS178"/>
  <c r="CR115"/>
  <c r="AF101"/>
  <c r="AF182"/>
  <c r="AH263"/>
  <c r="AH236"/>
  <c r="AI128"/>
  <c r="AI182"/>
  <c r="AC263"/>
  <c r="AI210"/>
  <c r="BT235"/>
  <c r="BD115"/>
  <c r="BD215"/>
  <c r="CF218"/>
  <c r="AJ104"/>
  <c r="AE213"/>
  <c r="AC156"/>
  <c r="BI118"/>
  <c r="BI218"/>
  <c r="AP177"/>
  <c r="AP123"/>
  <c r="DI215"/>
  <c r="AO180"/>
  <c r="AG156"/>
  <c r="AE294"/>
  <c r="AG237"/>
  <c r="AO213"/>
  <c r="AD239"/>
  <c r="AG102"/>
  <c r="AE267"/>
  <c r="CJ195"/>
  <c r="AH203"/>
  <c r="AD131"/>
  <c r="AJ293"/>
  <c r="AE183"/>
  <c r="AD257"/>
  <c r="AH233"/>
  <c r="AE156"/>
  <c r="AF173"/>
  <c r="BL135"/>
  <c r="BA235"/>
  <c r="BA175"/>
  <c r="BD155"/>
  <c r="CC95"/>
  <c r="DE135"/>
  <c r="BX238"/>
  <c r="CF118"/>
  <c r="BH118"/>
  <c r="AF99"/>
  <c r="AD180"/>
  <c r="AE205"/>
  <c r="BU178"/>
  <c r="AB152"/>
  <c r="CZ195"/>
  <c r="AF146"/>
  <c r="AJ291"/>
  <c r="AO149"/>
  <c r="AO159"/>
  <c r="AI173"/>
  <c r="AI154"/>
  <c r="AK227"/>
  <c r="AI156"/>
  <c r="AD122"/>
  <c r="AH257"/>
  <c r="AH125"/>
  <c r="AO105"/>
  <c r="AP183"/>
  <c r="AH186"/>
  <c r="BI95"/>
  <c r="CK155"/>
  <c r="CJ135"/>
  <c r="DD118"/>
  <c r="CB218"/>
  <c r="BI238"/>
  <c r="CZ198"/>
  <c r="AK233"/>
  <c r="AP204"/>
  <c r="BU155"/>
  <c r="CW195"/>
  <c r="AO288"/>
  <c r="CF175"/>
  <c r="BD198"/>
  <c r="AJ154"/>
  <c r="AH206"/>
  <c r="AK117"/>
  <c r="AJ92"/>
  <c r="AH213"/>
  <c r="AJ235"/>
  <c r="AK199"/>
  <c r="AJ289"/>
  <c r="AE285"/>
  <c r="AI119"/>
  <c r="AM93"/>
  <c r="AM146"/>
  <c r="AM253"/>
  <c r="AH179"/>
  <c r="AK144"/>
  <c r="AK225"/>
  <c r="AF290"/>
  <c r="AH128"/>
  <c r="AH182"/>
  <c r="AI263"/>
  <c r="AC155"/>
  <c r="AE122"/>
  <c r="BX135"/>
  <c r="BD118"/>
  <c r="AC210"/>
  <c r="AI294"/>
  <c r="CB115"/>
  <c r="CB135"/>
  <c r="AI267"/>
  <c r="CB95"/>
  <c r="AI240"/>
  <c r="AI132"/>
  <c r="CB195"/>
  <c r="CB235"/>
  <c r="AI105"/>
  <c r="AI186"/>
  <c r="CB155"/>
  <c r="AP262"/>
  <c r="AP181"/>
  <c r="DD175"/>
  <c r="DD115"/>
  <c r="AP235"/>
  <c r="AP289"/>
  <c r="DD95"/>
  <c r="AP127"/>
  <c r="AP208"/>
  <c r="DD195"/>
  <c r="DD235"/>
  <c r="DD215"/>
  <c r="AF287"/>
  <c r="AF98"/>
  <c r="BP118"/>
  <c r="BP198"/>
  <c r="AF152"/>
  <c r="BP238"/>
  <c r="AF233"/>
  <c r="AF206"/>
  <c r="BP138"/>
  <c r="BP178"/>
  <c r="AF125"/>
  <c r="BP218"/>
  <c r="AK266"/>
  <c r="AK104"/>
  <c r="AK212"/>
  <c r="AM105"/>
  <c r="AM240"/>
  <c r="AM186"/>
  <c r="AM159"/>
  <c r="AM132"/>
  <c r="BH158"/>
  <c r="AG235"/>
  <c r="BH155"/>
  <c r="AK158"/>
  <c r="DI175"/>
  <c r="AF179"/>
  <c r="AP100"/>
  <c r="AF267"/>
  <c r="AD132"/>
  <c r="BT195"/>
  <c r="CG218"/>
  <c r="CB215"/>
  <c r="AK131"/>
  <c r="DE98"/>
  <c r="AD123"/>
  <c r="BY155"/>
  <c r="BY175"/>
  <c r="BY235"/>
  <c r="BH195"/>
  <c r="BH175"/>
  <c r="AD150"/>
  <c r="BY115"/>
  <c r="BH115"/>
  <c r="AD96"/>
  <c r="AD258"/>
  <c r="AD285"/>
  <c r="AD177"/>
  <c r="BH235"/>
  <c r="BH135"/>
  <c r="BY95"/>
  <c r="AD204"/>
  <c r="BH95"/>
  <c r="AG100"/>
  <c r="AG262"/>
  <c r="BT215"/>
  <c r="BT135"/>
  <c r="AG154"/>
  <c r="BT115"/>
  <c r="AG127"/>
  <c r="AG181"/>
  <c r="BT95"/>
  <c r="BT175"/>
  <c r="AG208"/>
  <c r="BT155"/>
  <c r="AF240"/>
  <c r="AF159"/>
  <c r="DI95"/>
  <c r="AF294"/>
  <c r="AF105"/>
  <c r="DI135"/>
  <c r="AF132"/>
  <c r="AL203"/>
  <c r="AL284"/>
  <c r="CN238"/>
  <c r="CN118"/>
  <c r="AL176"/>
  <c r="AL149"/>
  <c r="AL122"/>
  <c r="AL257"/>
  <c r="CN198"/>
  <c r="CN158"/>
  <c r="AL230"/>
  <c r="CN218"/>
  <c r="CN98"/>
  <c r="AL95"/>
  <c r="AK176"/>
  <c r="AK122"/>
  <c r="AK149"/>
  <c r="BU238"/>
  <c r="BU198"/>
  <c r="CJ218"/>
  <c r="CJ178"/>
  <c r="BU118"/>
  <c r="CJ238"/>
  <c r="AK284"/>
  <c r="AK203"/>
  <c r="AK95"/>
  <c r="BU218"/>
  <c r="BU158"/>
  <c r="CJ158"/>
  <c r="CJ198"/>
  <c r="BU138"/>
  <c r="CJ138"/>
  <c r="AD213"/>
  <c r="AD240"/>
  <c r="DI198"/>
  <c r="DI238"/>
  <c r="AD294"/>
  <c r="AD105"/>
  <c r="AD159"/>
  <c r="AD186"/>
  <c r="DI98"/>
  <c r="DI158"/>
  <c r="DI178"/>
  <c r="DI138"/>
  <c r="AM127"/>
  <c r="AM262"/>
  <c r="CR215"/>
  <c r="AM289"/>
  <c r="AM235"/>
  <c r="AM100"/>
  <c r="CR175"/>
  <c r="AM181"/>
  <c r="AE101"/>
  <c r="CS98"/>
  <c r="CS138"/>
  <c r="AE128"/>
  <c r="AE263"/>
  <c r="AE290"/>
  <c r="AE236"/>
  <c r="AE209"/>
  <c r="AK96"/>
  <c r="AK231"/>
  <c r="AK204"/>
  <c r="CJ175"/>
  <c r="AK123"/>
  <c r="AK177"/>
  <c r="AK258"/>
  <c r="CJ215"/>
  <c r="AO124"/>
  <c r="AO259"/>
  <c r="CZ175"/>
  <c r="CZ95"/>
  <c r="CC135"/>
  <c r="AO205"/>
  <c r="CZ115"/>
  <c r="CC235"/>
  <c r="AO97"/>
  <c r="AO232"/>
  <c r="CZ215"/>
  <c r="CZ235"/>
  <c r="CC195"/>
  <c r="CC175"/>
  <c r="AO151"/>
  <c r="CZ155"/>
  <c r="CO195"/>
  <c r="CO215"/>
  <c r="AF181"/>
  <c r="AF262"/>
  <c r="BP175"/>
  <c r="BP115"/>
  <c r="CO115"/>
  <c r="AF235"/>
  <c r="BP155"/>
  <c r="CO135"/>
  <c r="CO235"/>
  <c r="AF100"/>
  <c r="AF208"/>
  <c r="BP195"/>
  <c r="BP135"/>
  <c r="CO95"/>
  <c r="AF289"/>
  <c r="BP235"/>
  <c r="CW115"/>
  <c r="CW175"/>
  <c r="AB129"/>
  <c r="AZ195"/>
  <c r="AZ155"/>
  <c r="AZ135"/>
  <c r="AB102"/>
  <c r="AZ215"/>
  <c r="CW155"/>
  <c r="CW95"/>
  <c r="AB291"/>
  <c r="AZ115"/>
  <c r="AZ95"/>
  <c r="AB183"/>
  <c r="CW235"/>
  <c r="CW135"/>
  <c r="AB237"/>
  <c r="AZ235"/>
  <c r="AJ255"/>
  <c r="AJ147"/>
  <c r="BM115"/>
  <c r="BM135"/>
  <c r="CF195"/>
  <c r="BM215"/>
  <c r="AJ201"/>
  <c r="AJ120"/>
  <c r="BM175"/>
  <c r="BM95"/>
  <c r="AJ228"/>
  <c r="AJ174"/>
  <c r="AJ93"/>
  <c r="CF95"/>
  <c r="BM235"/>
  <c r="AL237"/>
  <c r="AL264"/>
  <c r="AL156"/>
  <c r="AL291"/>
  <c r="AL210"/>
  <c r="AL102"/>
  <c r="BL138"/>
  <c r="BL198"/>
  <c r="AE98"/>
  <c r="AE287"/>
  <c r="BL118"/>
  <c r="AE152"/>
  <c r="CG98"/>
  <c r="BL158"/>
  <c r="BL178"/>
  <c r="AE206"/>
  <c r="AE125"/>
  <c r="BL238"/>
  <c r="AE260"/>
  <c r="CG178"/>
  <c r="BT218"/>
  <c r="BT118"/>
  <c r="AG239"/>
  <c r="AG131"/>
  <c r="BT158"/>
  <c r="DE178"/>
  <c r="BT178"/>
  <c r="BT138"/>
  <c r="AG104"/>
  <c r="AG293"/>
  <c r="BT98"/>
  <c r="DE158"/>
  <c r="CW138"/>
  <c r="CW198"/>
  <c r="AZ118"/>
  <c r="CW98"/>
  <c r="CW178"/>
  <c r="AZ238"/>
  <c r="AZ98"/>
  <c r="CW218"/>
  <c r="CW118"/>
  <c r="AD156"/>
  <c r="BH198"/>
  <c r="BH178"/>
  <c r="AD237"/>
  <c r="BH218"/>
  <c r="AD264"/>
  <c r="AD210"/>
  <c r="AD102"/>
  <c r="AD291"/>
  <c r="BH238"/>
  <c r="BH98"/>
  <c r="AD129"/>
  <c r="BH138"/>
  <c r="CB178"/>
  <c r="CB118"/>
  <c r="CB158"/>
  <c r="CB198"/>
  <c r="CB98"/>
  <c r="CB138"/>
  <c r="BP215"/>
  <c r="BU98"/>
  <c r="BP158"/>
  <c r="BY215"/>
  <c r="DD155"/>
  <c r="DE198"/>
  <c r="BP95"/>
  <c r="CJ98"/>
  <c r="DI218"/>
  <c r="CG158"/>
  <c r="BH215"/>
  <c r="BP98"/>
  <c r="AK257"/>
  <c r="AD267"/>
  <c r="BY195"/>
  <c r="DD135"/>
  <c r="CB175"/>
  <c r="AI159"/>
  <c r="AJ127"/>
  <c r="AC281"/>
  <c r="AH183"/>
  <c r="AE149"/>
  <c r="AK289"/>
  <c r="AH237"/>
  <c r="AE257"/>
  <c r="AB132"/>
  <c r="AF131"/>
  <c r="AC266"/>
  <c r="AO289"/>
  <c r="AO262"/>
  <c r="BL95"/>
  <c r="BL215"/>
  <c r="BE95"/>
  <c r="BE155"/>
  <c r="BA115"/>
  <c r="BA135"/>
  <c r="DE195"/>
  <c r="DE155"/>
  <c r="BX178"/>
  <c r="BX218"/>
  <c r="AD99"/>
  <c r="AD288"/>
  <c r="BQ235"/>
  <c r="BQ175"/>
  <c r="CG118"/>
  <c r="CG138"/>
  <c r="AB287"/>
  <c r="AJ262"/>
  <c r="AH200"/>
  <c r="AH291"/>
  <c r="AC185"/>
  <c r="AE266"/>
  <c r="AL132"/>
  <c r="AP267"/>
  <c r="AC264"/>
  <c r="AJ254"/>
  <c r="AK181"/>
  <c r="AE239"/>
  <c r="AK127"/>
  <c r="AH260"/>
  <c r="AC173"/>
  <c r="BI155"/>
  <c r="BI135"/>
  <c r="CK115"/>
  <c r="CK235"/>
  <c r="BX155"/>
  <c r="BX95"/>
  <c r="CJ115"/>
  <c r="CJ95"/>
  <c r="DD238"/>
  <c r="DD138"/>
  <c r="AZ138"/>
  <c r="AZ178"/>
  <c r="BI198"/>
  <c r="BI98"/>
  <c r="DE118"/>
  <c r="DE218"/>
  <c r="CZ118"/>
  <c r="CZ98"/>
  <c r="AK179"/>
  <c r="AK206"/>
  <c r="AO233"/>
  <c r="AO125"/>
  <c r="BU175"/>
  <c r="BU95"/>
  <c r="DI195"/>
  <c r="DI115"/>
  <c r="CF115"/>
  <c r="CF155"/>
  <c r="BD138"/>
  <c r="BD98"/>
  <c r="AK280"/>
  <c r="AE230"/>
  <c r="AB159"/>
  <c r="AP213"/>
  <c r="AH264"/>
  <c r="AC291"/>
  <c r="AP186"/>
  <c r="AF158"/>
  <c r="AJ281"/>
  <c r="AM148"/>
  <c r="AM229"/>
  <c r="AP132"/>
  <c r="AM145"/>
  <c r="AM172"/>
  <c r="CS158"/>
  <c r="CS238"/>
  <c r="CR235"/>
  <c r="CR155"/>
  <c r="AK236"/>
  <c r="AO263"/>
  <c r="AO128"/>
  <c r="AC101"/>
  <c r="AC128"/>
  <c r="AL182"/>
  <c r="AL209"/>
  <c r="AL290"/>
  <c r="AL155"/>
  <c r="AL101"/>
  <c r="AH254"/>
  <c r="AK185"/>
  <c r="AL159"/>
  <c r="AH92"/>
  <c r="AL105"/>
  <c r="AJ227"/>
  <c r="AO208"/>
  <c r="BL155"/>
  <c r="BL175"/>
  <c r="BE215"/>
  <c r="BE195"/>
  <c r="BA155"/>
  <c r="BA215"/>
  <c r="DE115"/>
  <c r="DE235"/>
  <c r="BX198"/>
  <c r="BX118"/>
  <c r="AD126"/>
  <c r="AD207"/>
  <c r="BQ95"/>
  <c r="BQ215"/>
  <c r="CG238"/>
  <c r="CG198"/>
  <c r="AB260"/>
  <c r="AB206"/>
  <c r="AC200"/>
  <c r="AL294"/>
  <c r="AP240"/>
  <c r="AC129"/>
  <c r="AJ119"/>
  <c r="AB105"/>
  <c r="AH227"/>
  <c r="AC212"/>
  <c r="AE95"/>
  <c r="AB240"/>
  <c r="BI115"/>
  <c r="BI195"/>
  <c r="CK215"/>
  <c r="BX215"/>
  <c r="CJ155"/>
  <c r="DD98"/>
  <c r="AZ198"/>
  <c r="BI158"/>
  <c r="BI138"/>
  <c r="DE138"/>
  <c r="CZ218"/>
  <c r="CZ158"/>
  <c r="AK287"/>
  <c r="AO287"/>
  <c r="BU215"/>
  <c r="BU115"/>
  <c r="DI235"/>
  <c r="DI155"/>
  <c r="CF135"/>
  <c r="CF235"/>
  <c r="BD238"/>
  <c r="AH119"/>
  <c r="AK293"/>
  <c r="AK239"/>
  <c r="AK226"/>
  <c r="AL186"/>
  <c r="AM175"/>
  <c r="AM118"/>
  <c r="AM91"/>
  <c r="AK253"/>
  <c r="AK155"/>
  <c r="CS218"/>
  <c r="CS198"/>
  <c r="CR135"/>
  <c r="AO236"/>
  <c r="AC182"/>
  <c r="AK101"/>
  <c r="AK128"/>
  <c r="DA221" l="1"/>
  <c r="AE55"/>
  <c r="AC52"/>
  <c r="AM53"/>
  <c r="AP57"/>
  <c r="AL52"/>
  <c r="AF59"/>
  <c r="AQ52"/>
  <c r="AD54"/>
  <c r="AQ53"/>
  <c r="CC121"/>
  <c r="AP54"/>
  <c r="CO161"/>
  <c r="CN141"/>
  <c r="AG54"/>
  <c r="AM54"/>
  <c r="AL53"/>
  <c r="AQ54"/>
  <c r="AN48"/>
  <c r="AC50"/>
  <c r="AJ53"/>
  <c r="AK49"/>
  <c r="AN60"/>
  <c r="AI47"/>
  <c r="AE59"/>
  <c r="AQ46"/>
  <c r="AB60"/>
  <c r="AD57"/>
  <c r="AB50"/>
  <c r="AQ51"/>
  <c r="AG49"/>
  <c r="AD59"/>
  <c r="AP51"/>
  <c r="AG57"/>
  <c r="AQ56"/>
  <c r="AP49"/>
  <c r="BY121"/>
  <c r="AD56"/>
  <c r="AN54"/>
  <c r="AC55"/>
  <c r="AC49"/>
  <c r="CK141"/>
  <c r="CV201"/>
  <c r="AC46"/>
  <c r="CV141"/>
  <c r="AO50"/>
  <c r="CF101"/>
  <c r="DD201"/>
  <c r="AP59"/>
  <c r="CV101"/>
  <c r="AQ133"/>
  <c r="AQ136" s="1"/>
  <c r="AL55"/>
  <c r="AN46"/>
  <c r="DA201"/>
  <c r="AB59"/>
  <c r="AF47"/>
  <c r="BY241"/>
  <c r="CN221"/>
  <c r="BY141"/>
  <c r="DA241"/>
  <c r="AQ48"/>
  <c r="AO47"/>
  <c r="AN50"/>
  <c r="CV161"/>
  <c r="AJ57"/>
  <c r="AO49"/>
  <c r="AL46"/>
  <c r="AK61"/>
  <c r="AD187"/>
  <c r="AD190" s="1"/>
  <c r="AR280"/>
  <c r="AC297" s="1"/>
  <c r="DH161"/>
  <c r="DA101"/>
  <c r="CW221"/>
  <c r="AJ59"/>
  <c r="AI52"/>
  <c r="AP55"/>
  <c r="BE101"/>
  <c r="AI55"/>
  <c r="AD46"/>
  <c r="BI161"/>
  <c r="CF221"/>
  <c r="CS141"/>
  <c r="BU221"/>
  <c r="AZ181"/>
  <c r="CS201"/>
  <c r="DI241"/>
  <c r="CK121"/>
  <c r="DH221"/>
  <c r="AR157"/>
  <c r="AO162" s="1"/>
  <c r="CR121"/>
  <c r="CG241"/>
  <c r="CC101"/>
  <c r="AN51"/>
  <c r="CB201"/>
  <c r="BT121"/>
  <c r="AR93"/>
  <c r="AE108" s="1"/>
  <c r="BM181"/>
  <c r="CF201"/>
  <c r="AR255"/>
  <c r="AE270" s="1"/>
  <c r="CW241"/>
  <c r="BP161"/>
  <c r="BP181"/>
  <c r="CC201"/>
  <c r="AO53"/>
  <c r="CC141"/>
  <c r="CN101"/>
  <c r="AG187"/>
  <c r="AG190" s="1"/>
  <c r="BH241"/>
  <c r="BA101"/>
  <c r="AR117"/>
  <c r="AB135" s="1"/>
  <c r="CS181"/>
  <c r="AM295"/>
  <c r="AM298" s="1"/>
  <c r="CO181"/>
  <c r="CR241"/>
  <c r="AR286"/>
  <c r="AI297" s="1"/>
  <c r="BA201"/>
  <c r="AQ106"/>
  <c r="AQ109" s="1"/>
  <c r="AZ161"/>
  <c r="AM58"/>
  <c r="AQ59"/>
  <c r="AQ49"/>
  <c r="BP141"/>
  <c r="AG47"/>
  <c r="AE47"/>
  <c r="AQ241"/>
  <c r="AQ244" s="1"/>
  <c r="AI50"/>
  <c r="AN55"/>
  <c r="BQ121"/>
  <c r="AN241"/>
  <c r="AN244" s="1"/>
  <c r="AJ61"/>
  <c r="AL54"/>
  <c r="AG53"/>
  <c r="AK59"/>
  <c r="AQ60"/>
  <c r="AB57"/>
  <c r="AG55"/>
  <c r="AL49"/>
  <c r="BI241"/>
  <c r="AM55"/>
  <c r="CS241"/>
  <c r="CO101"/>
  <c r="BL201"/>
  <c r="CC161"/>
  <c r="DH201"/>
  <c r="DA181"/>
  <c r="AN187"/>
  <c r="AN190" s="1"/>
  <c r="AC56"/>
  <c r="AN59"/>
  <c r="BQ201"/>
  <c r="CK241"/>
  <c r="BE161"/>
  <c r="AG241"/>
  <c r="AG244" s="1"/>
  <c r="AP295"/>
  <c r="AP298" s="1"/>
  <c r="AR144"/>
  <c r="AB162" s="1"/>
  <c r="BD221"/>
  <c r="CR101"/>
  <c r="BL121"/>
  <c r="AI54"/>
  <c r="CV221"/>
  <c r="AB51"/>
  <c r="CO221"/>
  <c r="AR198"/>
  <c r="AB216" s="1"/>
  <c r="CG121"/>
  <c r="CK201"/>
  <c r="AR103"/>
  <c r="AO108" s="1"/>
  <c r="AI49"/>
  <c r="AN56"/>
  <c r="AR147"/>
  <c r="AE162" s="1"/>
  <c r="AC53"/>
  <c r="AF52"/>
  <c r="AO46"/>
  <c r="AG52"/>
  <c r="AF51"/>
  <c r="AQ50"/>
  <c r="AK53"/>
  <c r="DD161"/>
  <c r="CV181"/>
  <c r="DA161"/>
  <c r="CV241"/>
  <c r="AO58"/>
  <c r="AB49"/>
  <c r="BM201"/>
  <c r="BN200" s="1"/>
  <c r="AP106"/>
  <c r="AP109" s="1"/>
  <c r="AD49"/>
  <c r="CK221"/>
  <c r="CF161"/>
  <c r="CZ121"/>
  <c r="CG181"/>
  <c r="AZ101"/>
  <c r="BB100" s="1"/>
  <c r="CO241"/>
  <c r="DI141"/>
  <c r="DD121"/>
  <c r="BT241"/>
  <c r="AH61"/>
  <c r="BE141"/>
  <c r="CV121"/>
  <c r="DE161"/>
  <c r="AP47"/>
  <c r="BU201"/>
  <c r="AR118"/>
  <c r="AC135" s="1"/>
  <c r="BM161"/>
  <c r="DH241"/>
  <c r="AR238"/>
  <c r="AO243" s="1"/>
  <c r="BQ141"/>
  <c r="DH181"/>
  <c r="AM52"/>
  <c r="CS121"/>
  <c r="AK50"/>
  <c r="AC54"/>
  <c r="AJ50"/>
  <c r="BI181"/>
  <c r="CS221"/>
  <c r="AI46"/>
  <c r="BL161"/>
  <c r="AP53"/>
  <c r="AD214"/>
  <c r="AD217" s="1"/>
  <c r="AR121"/>
  <c r="AF135" s="1"/>
  <c r="AL59"/>
  <c r="AQ57"/>
  <c r="AH55"/>
  <c r="AO52"/>
  <c r="AJ51"/>
  <c r="AM51"/>
  <c r="AH59"/>
  <c r="BQ221"/>
  <c r="CG201"/>
  <c r="CH200" s="1"/>
  <c r="BY221"/>
  <c r="AR285"/>
  <c r="AH297" s="1"/>
  <c r="AH241"/>
  <c r="AH244" s="1"/>
  <c r="AR292"/>
  <c r="AO297" s="1"/>
  <c r="AR252"/>
  <c r="AB270" s="1"/>
  <c r="CJ101"/>
  <c r="AR130"/>
  <c r="AO135" s="1"/>
  <c r="AP50"/>
  <c r="AN49"/>
  <c r="AG46"/>
  <c r="CS161"/>
  <c r="DD141"/>
  <c r="BQ241"/>
  <c r="BA141"/>
  <c r="CC241"/>
  <c r="AB61"/>
  <c r="AB106"/>
  <c r="AB109" s="1"/>
  <c r="BT141"/>
  <c r="BH101"/>
  <c r="AH54"/>
  <c r="AO160"/>
  <c r="AO163" s="1"/>
  <c r="AJ60"/>
  <c r="CZ141"/>
  <c r="DE101"/>
  <c r="AJ47"/>
  <c r="AE50"/>
  <c r="AR265"/>
  <c r="AO270" s="1"/>
  <c r="AN57"/>
  <c r="AL241"/>
  <c r="AL244" s="1"/>
  <c r="DD221"/>
  <c r="DE241"/>
  <c r="AC51"/>
  <c r="AL47"/>
  <c r="AR201"/>
  <c r="AE216" s="1"/>
  <c r="BQ101"/>
  <c r="BH221"/>
  <c r="BT181"/>
  <c r="AZ221"/>
  <c r="BT101"/>
  <c r="BT201"/>
  <c r="DD181"/>
  <c r="BU161"/>
  <c r="DI221"/>
  <c r="CW161"/>
  <c r="BE121"/>
  <c r="AR178"/>
  <c r="AI189" s="1"/>
  <c r="CK181"/>
  <c r="DH121"/>
  <c r="CG221"/>
  <c r="CW181"/>
  <c r="AE46"/>
  <c r="AR282"/>
  <c r="AE297" s="1"/>
  <c r="CR221"/>
  <c r="BM241"/>
  <c r="AE61"/>
  <c r="BQ161"/>
  <c r="AQ58"/>
  <c r="AB48"/>
  <c r="CK161"/>
  <c r="AQ160"/>
  <c r="AQ163" s="1"/>
  <c r="AQ295"/>
  <c r="AQ298" s="1"/>
  <c r="AB241"/>
  <c r="AB244" s="1"/>
  <c r="AH46"/>
  <c r="AM59"/>
  <c r="AF46"/>
  <c r="AG48"/>
  <c r="AN160"/>
  <c r="AN163" s="1"/>
  <c r="AG61"/>
  <c r="AJ46"/>
  <c r="BE201"/>
  <c r="DA141"/>
  <c r="DB140" s="1"/>
  <c r="AG50"/>
  <c r="CR181"/>
  <c r="AN106"/>
  <c r="AN109" s="1"/>
  <c r="AM214"/>
  <c r="AM217" s="1"/>
  <c r="AH57"/>
  <c r="AG59"/>
  <c r="AN268"/>
  <c r="AN271" s="1"/>
  <c r="AR151"/>
  <c r="AI162" s="1"/>
  <c r="AF53"/>
  <c r="AE48"/>
  <c r="CO121"/>
  <c r="AJ52"/>
  <c r="AC268"/>
  <c r="AC271" s="1"/>
  <c r="AK48"/>
  <c r="AI241"/>
  <c r="AI244" s="1"/>
  <c r="AN53"/>
  <c r="AL48"/>
  <c r="CF181"/>
  <c r="AR230"/>
  <c r="AG243" s="1"/>
  <c r="AG245" s="1"/>
  <c r="BP101"/>
  <c r="BP201"/>
  <c r="CC181"/>
  <c r="AO61"/>
  <c r="AR159"/>
  <c r="AQ162" s="1"/>
  <c r="BX241"/>
  <c r="AR236"/>
  <c r="AM243" s="1"/>
  <c r="AK187"/>
  <c r="AK190" s="1"/>
  <c r="AI59"/>
  <c r="AR256"/>
  <c r="AF270" s="1"/>
  <c r="DE221"/>
  <c r="CJ201"/>
  <c r="CL200" s="1"/>
  <c r="AN61"/>
  <c r="AN52"/>
  <c r="AH47"/>
  <c r="CB241"/>
  <c r="AH53"/>
  <c r="AF49"/>
  <c r="AR211"/>
  <c r="AO216" s="1"/>
  <c r="DA121"/>
  <c r="AR120"/>
  <c r="AE135" s="1"/>
  <c r="BU241"/>
  <c r="AN47"/>
  <c r="AB53"/>
  <c r="AN133"/>
  <c r="AN136" s="1"/>
  <c r="AP214"/>
  <c r="AP217" s="1"/>
  <c r="AK57"/>
  <c r="CR141"/>
  <c r="DI161"/>
  <c r="AO295"/>
  <c r="AO298" s="1"/>
  <c r="AL295"/>
  <c r="AL298" s="1"/>
  <c r="AC295"/>
  <c r="AC298" s="1"/>
  <c r="DI201"/>
  <c r="AO241"/>
  <c r="AO244" s="1"/>
  <c r="AR239"/>
  <c r="AP243" s="1"/>
  <c r="CG141"/>
  <c r="BX181"/>
  <c r="BA121"/>
  <c r="CW121"/>
  <c r="AJ187"/>
  <c r="AJ190" s="1"/>
  <c r="BM141"/>
  <c r="AR183"/>
  <c r="AN189" s="1"/>
  <c r="AN191" s="1"/>
  <c r="CW101"/>
  <c r="CZ161"/>
  <c r="CZ241"/>
  <c r="CJ221"/>
  <c r="CN121"/>
  <c r="AG214"/>
  <c r="AG217" s="1"/>
  <c r="AG133"/>
  <c r="AG136" s="1"/>
  <c r="BT221"/>
  <c r="DI181"/>
  <c r="BA241"/>
  <c r="BQ181"/>
  <c r="AR281"/>
  <c r="AD297" s="1"/>
  <c r="AO48"/>
  <c r="AQ268"/>
  <c r="AQ271" s="1"/>
  <c r="AQ55"/>
  <c r="AH50"/>
  <c r="BY101"/>
  <c r="AB56"/>
  <c r="AF58"/>
  <c r="AR90"/>
  <c r="AB108" s="1"/>
  <c r="AK160"/>
  <c r="AK163" s="1"/>
  <c r="AR291"/>
  <c r="AN297" s="1"/>
  <c r="AJ48"/>
  <c r="AR155"/>
  <c r="AM162" s="1"/>
  <c r="AE52"/>
  <c r="AP133"/>
  <c r="AP136" s="1"/>
  <c r="AR199"/>
  <c r="AC216" s="1"/>
  <c r="AB47"/>
  <c r="AL50"/>
  <c r="AR126"/>
  <c r="AK135" s="1"/>
  <c r="AD106"/>
  <c r="AD109" s="1"/>
  <c r="AJ295"/>
  <c r="AJ298" s="1"/>
  <c r="AG160"/>
  <c r="AG163" s="1"/>
  <c r="AI58"/>
  <c r="BE241"/>
  <c r="AE56"/>
  <c r="BE181"/>
  <c r="AM46"/>
  <c r="AQ47"/>
  <c r="AI51"/>
  <c r="AI60"/>
  <c r="AH56"/>
  <c r="AO51"/>
  <c r="AR102"/>
  <c r="AN108" s="1"/>
  <c r="AC59"/>
  <c r="AR182"/>
  <c r="AM189" s="1"/>
  <c r="AM106"/>
  <c r="AM109" s="1"/>
  <c r="BI121"/>
  <c r="AP241"/>
  <c r="AP244" s="1"/>
  <c r="AB268"/>
  <c r="AB271" s="1"/>
  <c r="BX201"/>
  <c r="BA161"/>
  <c r="AK54"/>
  <c r="AC48"/>
  <c r="AL133"/>
  <c r="AL136" s="1"/>
  <c r="AR200"/>
  <c r="AD216" s="1"/>
  <c r="AR99"/>
  <c r="AK108" s="1"/>
  <c r="BI221"/>
  <c r="AH60"/>
  <c r="DH141"/>
  <c r="CG101"/>
  <c r="BA181"/>
  <c r="AR174"/>
  <c r="AE189" s="1"/>
  <c r="BD181"/>
  <c r="AR184"/>
  <c r="AO189" s="1"/>
  <c r="AP46"/>
  <c r="AH49"/>
  <c r="BX141"/>
  <c r="BM121"/>
  <c r="AC241"/>
  <c r="AC244" s="1"/>
  <c r="CR201"/>
  <c r="AM60"/>
  <c r="AR207"/>
  <c r="AK216" s="1"/>
  <c r="CF241"/>
  <c r="AR171"/>
  <c r="AB189" s="1"/>
  <c r="BH121"/>
  <c r="AH187"/>
  <c r="AH190" s="1"/>
  <c r="AI214"/>
  <c r="AI217" s="1"/>
  <c r="AR153"/>
  <c r="AK162" s="1"/>
  <c r="AR258"/>
  <c r="AH270" s="1"/>
  <c r="AD50"/>
  <c r="AR283"/>
  <c r="AF297" s="1"/>
  <c r="AI295"/>
  <c r="AI298" s="1"/>
  <c r="CZ181"/>
  <c r="AO60"/>
  <c r="DH101"/>
  <c r="CC221"/>
  <c r="AB52"/>
  <c r="CN241"/>
  <c r="AR204"/>
  <c r="AH216" s="1"/>
  <c r="AB55"/>
  <c r="AR145"/>
  <c r="AC162" s="1"/>
  <c r="AQ214"/>
  <c r="AQ217" s="1"/>
  <c r="BI201"/>
  <c r="AC58"/>
  <c r="AB54"/>
  <c r="BX121"/>
  <c r="BL181"/>
  <c r="AR254"/>
  <c r="AD270" s="1"/>
  <c r="AM187"/>
  <c r="AM190" s="1"/>
  <c r="AH295"/>
  <c r="AH298" s="1"/>
  <c r="BL101"/>
  <c r="AR132"/>
  <c r="AQ135" s="1"/>
  <c r="AI160"/>
  <c r="AI163" s="1"/>
  <c r="CG161"/>
  <c r="BU101"/>
  <c r="AZ241"/>
  <c r="AG295"/>
  <c r="AG298" s="1"/>
  <c r="AE295"/>
  <c r="AE298" s="1"/>
  <c r="AF214"/>
  <c r="AF217" s="1"/>
  <c r="CO201"/>
  <c r="AO133"/>
  <c r="AO136" s="1"/>
  <c r="AE106"/>
  <c r="AE109" s="1"/>
  <c r="AM133"/>
  <c r="AM136" s="1"/>
  <c r="AR294"/>
  <c r="AQ297" s="1"/>
  <c r="CJ181"/>
  <c r="CN201"/>
  <c r="AL214"/>
  <c r="AL217" s="1"/>
  <c r="BT161"/>
  <c r="BY161"/>
  <c r="AR179"/>
  <c r="AJ189" s="1"/>
  <c r="AR202"/>
  <c r="AF216" s="1"/>
  <c r="AF218" s="1"/>
  <c r="AD47"/>
  <c r="AO106"/>
  <c r="AO109" s="1"/>
  <c r="AR205"/>
  <c r="AI216" s="1"/>
  <c r="AR91"/>
  <c r="AC108" s="1"/>
  <c r="AD53"/>
  <c r="AQ187"/>
  <c r="AQ190" s="1"/>
  <c r="AR175"/>
  <c r="AF189" s="1"/>
  <c r="CF141"/>
  <c r="CZ221"/>
  <c r="DB220" s="1"/>
  <c r="BE221"/>
  <c r="AJ241"/>
  <c r="AJ244" s="1"/>
  <c r="AR229"/>
  <c r="AF243" s="1"/>
  <c r="AB160"/>
  <c r="AB163" s="1"/>
  <c r="BD141"/>
  <c r="CZ101"/>
  <c r="BI101"/>
  <c r="BI141"/>
  <c r="AK56"/>
  <c r="AR264"/>
  <c r="AN270" s="1"/>
  <c r="BX221"/>
  <c r="BL221"/>
  <c r="AR131"/>
  <c r="AP135" s="1"/>
  <c r="BY201"/>
  <c r="CB101"/>
  <c r="CB181"/>
  <c r="BH201"/>
  <c r="BL141"/>
  <c r="BM101"/>
  <c r="BM221"/>
  <c r="AJ160"/>
  <c r="AJ163" s="1"/>
  <c r="CW141"/>
  <c r="AZ121"/>
  <c r="BP241"/>
  <c r="CO141"/>
  <c r="CP140" s="1"/>
  <c r="AR232"/>
  <c r="AI243" s="1"/>
  <c r="AR259"/>
  <c r="AI270" s="1"/>
  <c r="AR177"/>
  <c r="AH189" s="1"/>
  <c r="AR231"/>
  <c r="AH243" s="1"/>
  <c r="CS101"/>
  <c r="AM268"/>
  <c r="AM271" s="1"/>
  <c r="BU121"/>
  <c r="CN161"/>
  <c r="AG106"/>
  <c r="AG109" s="1"/>
  <c r="BY181"/>
  <c r="AP56"/>
  <c r="BH161"/>
  <c r="AF133"/>
  <c r="AF136" s="1"/>
  <c r="AF241"/>
  <c r="AF244" s="1"/>
  <c r="AI187"/>
  <c r="AI190" s="1"/>
  <c r="CB141"/>
  <c r="AI268"/>
  <c r="AI271" s="1"/>
  <c r="AR225"/>
  <c r="AB243" s="1"/>
  <c r="AM48"/>
  <c r="AJ56"/>
  <c r="CZ201"/>
  <c r="CJ141"/>
  <c r="AD133"/>
  <c r="AD136" s="1"/>
  <c r="AI48"/>
  <c r="AF160"/>
  <c r="AF163" s="1"/>
  <c r="AE214"/>
  <c r="AE217" s="1"/>
  <c r="CF121"/>
  <c r="BD161"/>
  <c r="AR173"/>
  <c r="AD189" s="1"/>
  <c r="AE187"/>
  <c r="AE190" s="1"/>
  <c r="AO214"/>
  <c r="AO217" s="1"/>
  <c r="AO187"/>
  <c r="AO190" s="1"/>
  <c r="AI57"/>
  <c r="AF57"/>
  <c r="AR228"/>
  <c r="AE243" s="1"/>
  <c r="AE60"/>
  <c r="AR279"/>
  <c r="AB297" s="1"/>
  <c r="AH51"/>
  <c r="AJ58"/>
  <c r="CN181"/>
  <c r="BU141"/>
  <c r="CJ241"/>
  <c r="AH58"/>
  <c r="AC61"/>
  <c r="AL60"/>
  <c r="AP58"/>
  <c r="AE53"/>
  <c r="AF55"/>
  <c r="CK101"/>
  <c r="AE133"/>
  <c r="AE136" s="1"/>
  <c r="BD201"/>
  <c r="AN295"/>
  <c r="AN298" s="1"/>
  <c r="AN214"/>
  <c r="AN217" s="1"/>
  <c r="AM47"/>
  <c r="AJ55"/>
  <c r="AP48"/>
  <c r="AK268"/>
  <c r="AK271" s="1"/>
  <c r="AR119"/>
  <c r="AD135" s="1"/>
  <c r="DE141"/>
  <c r="AC214"/>
  <c r="AC217" s="1"/>
  <c r="BA221"/>
  <c r="AL61"/>
  <c r="CR161"/>
  <c r="AR148"/>
  <c r="AF162" s="1"/>
  <c r="AE241"/>
  <c r="AE244" s="1"/>
  <c r="BX161"/>
  <c r="AP268"/>
  <c r="AP271" s="1"/>
  <c r="AR288"/>
  <c r="AK297" s="1"/>
  <c r="AO56"/>
  <c r="AR149"/>
  <c r="AG162" s="1"/>
  <c r="AR267"/>
  <c r="AQ270" s="1"/>
  <c r="CW201"/>
  <c r="DE181"/>
  <c r="BL241"/>
  <c r="AL58"/>
  <c r="AL268"/>
  <c r="AL271" s="1"/>
  <c r="AF295"/>
  <c r="AF298" s="1"/>
  <c r="AK133"/>
  <c r="AK136" s="1"/>
  <c r="AR263"/>
  <c r="AM270" s="1"/>
  <c r="AR235"/>
  <c r="AL243" s="1"/>
  <c r="DI101"/>
  <c r="AR213"/>
  <c r="AQ216" s="1"/>
  <c r="AK214"/>
  <c r="AK217" s="1"/>
  <c r="AF61"/>
  <c r="BH181"/>
  <c r="CB221"/>
  <c r="AR94"/>
  <c r="AF108" s="1"/>
  <c r="AP160"/>
  <c r="AP163" s="1"/>
  <c r="AR212"/>
  <c r="AP216" s="1"/>
  <c r="AZ141"/>
  <c r="CJ121"/>
  <c r="BP221"/>
  <c r="CB161"/>
  <c r="AR210"/>
  <c r="AN216" s="1"/>
  <c r="AC160"/>
  <c r="AC163" s="1"/>
  <c r="AI56"/>
  <c r="AR257"/>
  <c r="AG270" s="1"/>
  <c r="AR203"/>
  <c r="AG216" s="1"/>
  <c r="AG58"/>
  <c r="AP52"/>
  <c r="BD121"/>
  <c r="AJ214"/>
  <c r="AJ217" s="1"/>
  <c r="AR237"/>
  <c r="AN243" s="1"/>
  <c r="AR152"/>
  <c r="AJ162" s="1"/>
  <c r="AE58"/>
  <c r="AR253"/>
  <c r="AC270" s="1"/>
  <c r="AB187"/>
  <c r="AB190" s="1"/>
  <c r="AD241"/>
  <c r="AD244" s="1"/>
  <c r="BD101"/>
  <c r="AH160"/>
  <c r="AH163" s="1"/>
  <c r="AK58"/>
  <c r="AR104"/>
  <c r="AP108" s="1"/>
  <c r="AR101"/>
  <c r="AM108" s="1"/>
  <c r="AB133"/>
  <c r="AB136" s="1"/>
  <c r="AL187"/>
  <c r="AL190" s="1"/>
  <c r="AR96"/>
  <c r="AH108" s="1"/>
  <c r="DD101"/>
  <c r="AD55"/>
  <c r="AF268"/>
  <c r="AF271" s="1"/>
  <c r="AR146"/>
  <c r="AD162" s="1"/>
  <c r="AI133"/>
  <c r="AI136" s="1"/>
  <c r="AK46"/>
  <c r="AP61"/>
  <c r="AO54"/>
  <c r="BX101"/>
  <c r="AC60"/>
  <c r="AJ133"/>
  <c r="AJ136" s="1"/>
  <c r="AG60"/>
  <c r="AZ201"/>
  <c r="BP121"/>
  <c r="AR95"/>
  <c r="AG108" s="1"/>
  <c r="AR284"/>
  <c r="AG297" s="1"/>
  <c r="BH141"/>
  <c r="AD160"/>
  <c r="AD163" s="1"/>
  <c r="AR261"/>
  <c r="AK270" s="1"/>
  <c r="AR289"/>
  <c r="AL297" s="1"/>
  <c r="AR234"/>
  <c r="AK243" s="1"/>
  <c r="AR127"/>
  <c r="AL135" s="1"/>
  <c r="AD60"/>
  <c r="AR206"/>
  <c r="AJ216" s="1"/>
  <c r="AR154"/>
  <c r="AL162" s="1"/>
  <c r="AF48"/>
  <c r="AH214"/>
  <c r="AH217" s="1"/>
  <c r="AR122"/>
  <c r="AG135" s="1"/>
  <c r="AG268"/>
  <c r="AG271" s="1"/>
  <c r="AM160"/>
  <c r="AM163" s="1"/>
  <c r="AM49"/>
  <c r="AC187"/>
  <c r="AC190" s="1"/>
  <c r="AK241"/>
  <c r="AK244" s="1"/>
  <c r="BD241"/>
  <c r="AK295"/>
  <c r="AK298" s="1"/>
  <c r="CJ161"/>
  <c r="AR227"/>
  <c r="AD243" s="1"/>
  <c r="AR92"/>
  <c r="AD108" s="1"/>
  <c r="AR209"/>
  <c r="AM216" s="1"/>
  <c r="AO57"/>
  <c r="AR186"/>
  <c r="AQ189" s="1"/>
  <c r="AK60"/>
  <c r="AR98"/>
  <c r="AJ108" s="1"/>
  <c r="AP187"/>
  <c r="AP190" s="1"/>
  <c r="AI106"/>
  <c r="AI109" s="1"/>
  <c r="AR240"/>
  <c r="AQ243" s="1"/>
  <c r="CB121"/>
  <c r="AD295"/>
  <c r="AD298" s="1"/>
  <c r="AD299" s="1"/>
  <c r="AD58"/>
  <c r="AK52"/>
  <c r="AR233"/>
  <c r="AJ243" s="1"/>
  <c r="DD241"/>
  <c r="AO55"/>
  <c r="AD52"/>
  <c r="AD51"/>
  <c r="AR180"/>
  <c r="AK189" s="1"/>
  <c r="AM241"/>
  <c r="AM244" s="1"/>
  <c r="DI121"/>
  <c r="AR287"/>
  <c r="AJ297" s="1"/>
  <c r="AE268"/>
  <c r="AE271" s="1"/>
  <c r="AR290"/>
  <c r="AM297" s="1"/>
  <c r="AM56"/>
  <c r="AD61"/>
  <c r="AL51"/>
  <c r="AL160"/>
  <c r="AL163" s="1"/>
  <c r="AD268"/>
  <c r="AD271" s="1"/>
  <c r="AK51"/>
  <c r="AR97"/>
  <c r="AI108" s="1"/>
  <c r="AF187"/>
  <c r="AF190" s="1"/>
  <c r="AR176"/>
  <c r="AG189" s="1"/>
  <c r="AH268"/>
  <c r="AH271" s="1"/>
  <c r="AR150"/>
  <c r="AH162" s="1"/>
  <c r="AH133"/>
  <c r="AH136" s="1"/>
  <c r="AE57"/>
  <c r="BU181"/>
  <c r="DE121"/>
  <c r="AJ268"/>
  <c r="AJ271" s="1"/>
  <c r="AR266"/>
  <c r="AP270" s="1"/>
  <c r="AR262"/>
  <c r="AL270" s="1"/>
  <c r="DE201"/>
  <c r="AR158"/>
  <c r="AP162" s="1"/>
  <c r="AR124"/>
  <c r="AI135" s="1"/>
  <c r="AR100"/>
  <c r="AL108" s="1"/>
  <c r="AB295"/>
  <c r="AB298" s="1"/>
  <c r="AJ49"/>
  <c r="AI61"/>
  <c r="AR128"/>
  <c r="AM135" s="1"/>
  <c r="DJ240"/>
  <c r="AR129"/>
  <c r="AN135" s="1"/>
  <c r="AE54"/>
  <c r="AH106"/>
  <c r="AH109" s="1"/>
  <c r="AF60"/>
  <c r="AR260"/>
  <c r="AJ270" s="1"/>
  <c r="AF106"/>
  <c r="AF109" s="1"/>
  <c r="AE51"/>
  <c r="AR226"/>
  <c r="AC243" s="1"/>
  <c r="AB214"/>
  <c r="AB217" s="1"/>
  <c r="AK106"/>
  <c r="AK109" s="1"/>
  <c r="AR185"/>
  <c r="AP189" s="1"/>
  <c r="AR208"/>
  <c r="AL216" s="1"/>
  <c r="AR181"/>
  <c r="AL189" s="1"/>
  <c r="AL106"/>
  <c r="AL109" s="1"/>
  <c r="AF56"/>
  <c r="AR105"/>
  <c r="AQ108" s="1"/>
  <c r="AC133"/>
  <c r="AC136" s="1"/>
  <c r="AB58"/>
  <c r="AO268"/>
  <c r="AO271" s="1"/>
  <c r="AM50"/>
  <c r="AE160"/>
  <c r="AE163" s="1"/>
  <c r="AJ106"/>
  <c r="AJ109" s="1"/>
  <c r="AR293"/>
  <c r="AP297" s="1"/>
  <c r="AR125"/>
  <c r="AJ135" s="1"/>
  <c r="AK47"/>
  <c r="AL57"/>
  <c r="AG56"/>
  <c r="AC106"/>
  <c r="AC109" s="1"/>
  <c r="AR172"/>
  <c r="AC189" s="1"/>
  <c r="AF54"/>
  <c r="AR123"/>
  <c r="AH135" s="1"/>
  <c r="AH48"/>
  <c r="AR156"/>
  <c r="AN162" s="1"/>
  <c r="AC57"/>
  <c r="AM61"/>
  <c r="CP160" l="1"/>
  <c r="CD120"/>
  <c r="CH240"/>
  <c r="CL220"/>
  <c r="BV140"/>
  <c r="CL120"/>
  <c r="CH120"/>
  <c r="BV120"/>
  <c r="BR240"/>
  <c r="AQ137"/>
  <c r="DF200"/>
  <c r="AE272"/>
  <c r="CX200"/>
  <c r="BZ140"/>
  <c r="DJ140"/>
  <c r="BV220"/>
  <c r="BJ240"/>
  <c r="DH47"/>
  <c r="AK272"/>
  <c r="AG110"/>
  <c r="DF140"/>
  <c r="AB164"/>
  <c r="AQ299"/>
  <c r="AC218"/>
  <c r="DB100"/>
  <c r="AE110"/>
  <c r="BZ240"/>
  <c r="AO299"/>
  <c r="AQ245"/>
  <c r="AB137"/>
  <c r="AC272"/>
  <c r="BN180"/>
  <c r="CD240"/>
  <c r="CX180"/>
  <c r="AG137"/>
  <c r="AL191"/>
  <c r="DF100"/>
  <c r="BF100"/>
  <c r="AD191"/>
  <c r="AF137"/>
  <c r="CX140"/>
  <c r="BZ120"/>
  <c r="BN120"/>
  <c r="CX220"/>
  <c r="AB218"/>
  <c r="CT120"/>
  <c r="BV180"/>
  <c r="AJ299"/>
  <c r="AM110"/>
  <c r="BF120"/>
  <c r="CD160"/>
  <c r="CD220"/>
  <c r="CL240"/>
  <c r="AE191"/>
  <c r="CL140"/>
  <c r="BB120"/>
  <c r="BJ220"/>
  <c r="BR180"/>
  <c r="DJ160"/>
  <c r="AQ164"/>
  <c r="BR100"/>
  <c r="BN160"/>
  <c r="BV240"/>
  <c r="CP220"/>
  <c r="BR200"/>
  <c r="CP100"/>
  <c r="BR160"/>
  <c r="CT200"/>
  <c r="AM164"/>
  <c r="AL137"/>
  <c r="AB191"/>
  <c r="BB160"/>
  <c r="CX100"/>
  <c r="AG191"/>
  <c r="DJ120"/>
  <c r="AF272"/>
  <c r="AP218"/>
  <c r="DB200"/>
  <c r="BZ200"/>
  <c r="AE299"/>
  <c r="CH160"/>
  <c r="CP240"/>
  <c r="CH100"/>
  <c r="DB160"/>
  <c r="AC299"/>
  <c r="CT140"/>
  <c r="BR140"/>
  <c r="CT240"/>
  <c r="DB240"/>
  <c r="AK191"/>
  <c r="BN140"/>
  <c r="BF240"/>
  <c r="AJ137"/>
  <c r="CX160"/>
  <c r="AI245"/>
  <c r="CL100"/>
  <c r="DJ220"/>
  <c r="AP299"/>
  <c r="BY47"/>
  <c r="AN245"/>
  <c r="CP180"/>
  <c r="CD140"/>
  <c r="BJ160"/>
  <c r="AH245"/>
  <c r="AO110"/>
  <c r="CL180"/>
  <c r="DB180"/>
  <c r="CV49"/>
  <c r="CH220"/>
  <c r="AO164"/>
  <c r="AB110"/>
  <c r="AO245"/>
  <c r="BV200"/>
  <c r="AP110"/>
  <c r="CX240"/>
  <c r="BF220"/>
  <c r="BF160"/>
  <c r="AI299"/>
  <c r="CT180"/>
  <c r="BL52"/>
  <c r="CD100"/>
  <c r="BB180"/>
  <c r="AQ110"/>
  <c r="AC245"/>
  <c r="AF191"/>
  <c r="BB200"/>
  <c r="AM272"/>
  <c r="CD200"/>
  <c r="AL299"/>
  <c r="BZ160"/>
  <c r="BQ52"/>
  <c r="DA54"/>
  <c r="AC137"/>
  <c r="CH180"/>
  <c r="AM299"/>
  <c r="BJ180"/>
  <c r="DF180"/>
  <c r="BZ220"/>
  <c r="BZ100"/>
  <c r="CB54"/>
  <c r="BF140"/>
  <c r="DB120"/>
  <c r="BN240"/>
  <c r="CT220"/>
  <c r="AE164"/>
  <c r="BR120"/>
  <c r="AL245"/>
  <c r="AB299"/>
  <c r="CT100"/>
  <c r="AF299"/>
  <c r="AB272"/>
  <c r="DH52"/>
  <c r="AD110"/>
  <c r="DJ200"/>
  <c r="AN137"/>
  <c r="AM218"/>
  <c r="DF160"/>
  <c r="AO191"/>
  <c r="CR50"/>
  <c r="AP137"/>
  <c r="BT54"/>
  <c r="AQ191"/>
  <c r="AN62"/>
  <c r="AN67" s="1"/>
  <c r="AO137"/>
  <c r="AN164"/>
  <c r="AR49"/>
  <c r="AE66" s="1"/>
  <c r="DF240"/>
  <c r="AD164"/>
  <c r="CK47"/>
  <c r="BB220"/>
  <c r="AK137"/>
  <c r="DA53"/>
  <c r="BP47"/>
  <c r="DH49"/>
  <c r="DH54"/>
  <c r="AQ62"/>
  <c r="AQ67" s="1"/>
  <c r="AL110"/>
  <c r="DF120"/>
  <c r="AH164"/>
  <c r="AJ164"/>
  <c r="BR220"/>
  <c r="DJ100"/>
  <c r="BF200"/>
  <c r="AD137"/>
  <c r="AI191"/>
  <c r="BE48"/>
  <c r="BV160"/>
  <c r="AI164"/>
  <c r="AM191"/>
  <c r="AD218"/>
  <c r="DJ180"/>
  <c r="CX120"/>
  <c r="DI54"/>
  <c r="BM50"/>
  <c r="DA48"/>
  <c r="AL164"/>
  <c r="DE50"/>
  <c r="BA53"/>
  <c r="AH299"/>
  <c r="DH48"/>
  <c r="DA47"/>
  <c r="DA49"/>
  <c r="DH50"/>
  <c r="DH53"/>
  <c r="AG62"/>
  <c r="AG67" s="1"/>
  <c r="AO272"/>
  <c r="AI110"/>
  <c r="BY50"/>
  <c r="AD245"/>
  <c r="AH110"/>
  <c r="AJ218"/>
  <c r="AG218"/>
  <c r="AN218"/>
  <c r="BB140"/>
  <c r="AK218"/>
  <c r="AK299"/>
  <c r="DD52"/>
  <c r="AN299"/>
  <c r="AE137"/>
  <c r="AE218"/>
  <c r="AB245"/>
  <c r="BZ180"/>
  <c r="BJ100"/>
  <c r="CH140"/>
  <c r="AC110"/>
  <c r="BB240"/>
  <c r="AD272"/>
  <c r="BY49"/>
  <c r="BJ120"/>
  <c r="AN110"/>
  <c r="BF180"/>
  <c r="BQ51"/>
  <c r="AK164"/>
  <c r="CZ47"/>
  <c r="CP120"/>
  <c r="AP245"/>
  <c r="CV50"/>
  <c r="BE53"/>
  <c r="DF220"/>
  <c r="BQ54"/>
  <c r="CC51"/>
  <c r="CC47"/>
  <c r="DH51"/>
  <c r="DA52"/>
  <c r="BM51"/>
  <c r="CC49"/>
  <c r="BM54"/>
  <c r="BT53"/>
  <c r="CW54"/>
  <c r="AK110"/>
  <c r="BL54"/>
  <c r="CL160"/>
  <c r="AG272"/>
  <c r="AQ272"/>
  <c r="CT160"/>
  <c r="CB53"/>
  <c r="AN272"/>
  <c r="AI218"/>
  <c r="AJ191"/>
  <c r="CP200"/>
  <c r="BV100"/>
  <c r="BJ200"/>
  <c r="AH218"/>
  <c r="BQ49"/>
  <c r="CG51"/>
  <c r="CB48"/>
  <c r="CV48"/>
  <c r="CV47"/>
  <c r="CO53"/>
  <c r="AJ245"/>
  <c r="AF110"/>
  <c r="AF164"/>
  <c r="BX50"/>
  <c r="AI272"/>
  <c r="BN100"/>
  <c r="DA51"/>
  <c r="DA50"/>
  <c r="BQ48"/>
  <c r="AR59"/>
  <c r="AO66" s="1"/>
  <c r="BH52"/>
  <c r="CB47"/>
  <c r="CV53"/>
  <c r="CV54"/>
  <c r="CC52"/>
  <c r="CR47"/>
  <c r="CS52"/>
  <c r="AC191"/>
  <c r="AJ272"/>
  <c r="CB49"/>
  <c r="AL272"/>
  <c r="AH272"/>
  <c r="AG164"/>
  <c r="AQ218"/>
  <c r="CN52"/>
  <c r="CB51"/>
  <c r="AH137"/>
  <c r="AM245"/>
  <c r="BI48"/>
  <c r="DD53"/>
  <c r="BP50"/>
  <c r="CV52"/>
  <c r="CV51"/>
  <c r="AP272"/>
  <c r="BT48"/>
  <c r="CZ53"/>
  <c r="CF51"/>
  <c r="AE245"/>
  <c r="AO218"/>
  <c r="CR54"/>
  <c r="AH191"/>
  <c r="CD180"/>
  <c r="CC54"/>
  <c r="BE51"/>
  <c r="AG299"/>
  <c r="CG50"/>
  <c r="AC164"/>
  <c r="CJ54"/>
  <c r="BH50"/>
  <c r="BD47"/>
  <c r="CN54"/>
  <c r="AZ47"/>
  <c r="BI50"/>
  <c r="BU54"/>
  <c r="CG47"/>
  <c r="AR51"/>
  <c r="AG66" s="1"/>
  <c r="AG68" s="1"/>
  <c r="BN220"/>
  <c r="DD54"/>
  <c r="DE52"/>
  <c r="AR56"/>
  <c r="AL66" s="1"/>
  <c r="CF50"/>
  <c r="BA48"/>
  <c r="DD47"/>
  <c r="BT49"/>
  <c r="CN51"/>
  <c r="BT50"/>
  <c r="CG49"/>
  <c r="AZ49"/>
  <c r="BE50"/>
  <c r="CK49"/>
  <c r="BY54"/>
  <c r="AR58"/>
  <c r="AN66" s="1"/>
  <c r="CC48"/>
  <c r="AR53"/>
  <c r="AI66" s="1"/>
  <c r="CC50"/>
  <c r="BT47"/>
  <c r="DD49"/>
  <c r="CR49"/>
  <c r="AP62"/>
  <c r="AP67" s="1"/>
  <c r="AL218"/>
  <c r="DE47"/>
  <c r="AF245"/>
  <c r="DE51"/>
  <c r="BA49"/>
  <c r="CG53"/>
  <c r="CK51"/>
  <c r="BY53"/>
  <c r="CW47"/>
  <c r="AP191"/>
  <c r="AM137"/>
  <c r="DD50"/>
  <c r="BT52"/>
  <c r="DD51"/>
  <c r="DD48"/>
  <c r="CO51"/>
  <c r="BA54"/>
  <c r="BT51"/>
  <c r="CG48"/>
  <c r="BY52"/>
  <c r="CC53"/>
  <c r="AR48"/>
  <c r="AD66" s="1"/>
  <c r="AP164"/>
  <c r="CJ52"/>
  <c r="DI50"/>
  <c r="CZ49"/>
  <c r="BH49"/>
  <c r="AK245"/>
  <c r="BJ140"/>
  <c r="BU51"/>
  <c r="BH54"/>
  <c r="BI53"/>
  <c r="BU53"/>
  <c r="AZ52"/>
  <c r="AR55"/>
  <c r="AK66" s="1"/>
  <c r="CK50"/>
  <c r="CW53"/>
  <c r="CW51"/>
  <c r="CZ48"/>
  <c r="BL49"/>
  <c r="CS48"/>
  <c r="BI52"/>
  <c r="CN50"/>
  <c r="BX49"/>
  <c r="AD62"/>
  <c r="AD67" s="1"/>
  <c r="BH53"/>
  <c r="CF49"/>
  <c r="BA51"/>
  <c r="BA52"/>
  <c r="BD48"/>
  <c r="BX52"/>
  <c r="BU47"/>
  <c r="BI54"/>
  <c r="BM48"/>
  <c r="AB62"/>
  <c r="AB67" s="1"/>
  <c r="AZ50"/>
  <c r="DI51"/>
  <c r="CK48"/>
  <c r="CK54"/>
  <c r="BY51"/>
  <c r="AR52"/>
  <c r="AH66" s="1"/>
  <c r="CW52"/>
  <c r="CW49"/>
  <c r="CW50"/>
  <c r="CZ51"/>
  <c r="CZ52"/>
  <c r="AE62"/>
  <c r="AE67" s="1"/>
  <c r="BL53"/>
  <c r="BI47"/>
  <c r="BX54"/>
  <c r="CJ48"/>
  <c r="CJ47"/>
  <c r="AH62"/>
  <c r="AH67" s="1"/>
  <c r="AL62"/>
  <c r="AL67" s="1"/>
  <c r="AK62"/>
  <c r="AK67" s="1"/>
  <c r="AJ110"/>
  <c r="CR53"/>
  <c r="BU48"/>
  <c r="AZ53"/>
  <c r="DI52"/>
  <c r="CK53"/>
  <c r="CZ54"/>
  <c r="AO62"/>
  <c r="AO67" s="1"/>
  <c r="BL51"/>
  <c r="AI137"/>
  <c r="BX48"/>
  <c r="BI51"/>
  <c r="BX53"/>
  <c r="BU50"/>
  <c r="BH47"/>
  <c r="BH51"/>
  <c r="BH48"/>
  <c r="BA47"/>
  <c r="BA50"/>
  <c r="AR46"/>
  <c r="AB66" s="1"/>
  <c r="AB68" s="1"/>
  <c r="BX47"/>
  <c r="BU49"/>
  <c r="AZ51"/>
  <c r="AZ48"/>
  <c r="AZ54"/>
  <c r="CK52"/>
  <c r="BY48"/>
  <c r="CW48"/>
  <c r="CZ50"/>
  <c r="BL47"/>
  <c r="BL50"/>
  <c r="BL48"/>
  <c r="BU52"/>
  <c r="BX51"/>
  <c r="BI49"/>
  <c r="CS54"/>
  <c r="DE54"/>
  <c r="CF53"/>
  <c r="CF54"/>
  <c r="BD51"/>
  <c r="BM49"/>
  <c r="BM53"/>
  <c r="CS53"/>
  <c r="AF62"/>
  <c r="AF67" s="1"/>
  <c r="CJ53"/>
  <c r="BP54"/>
  <c r="BQ47"/>
  <c r="BQ53"/>
  <c r="DE48"/>
  <c r="AR60"/>
  <c r="AP66" s="1"/>
  <c r="CO52"/>
  <c r="CO54"/>
  <c r="CO49"/>
  <c r="CF48"/>
  <c r="AJ62"/>
  <c r="AJ67" s="1"/>
  <c r="BD53"/>
  <c r="AC62"/>
  <c r="AC67" s="1"/>
  <c r="BD50"/>
  <c r="BP52"/>
  <c r="CJ51"/>
  <c r="CG52"/>
  <c r="CG54"/>
  <c r="AR47"/>
  <c r="AC66" s="1"/>
  <c r="BE54"/>
  <c r="DI48"/>
  <c r="AR61"/>
  <c r="AQ66" s="1"/>
  <c r="DI49"/>
  <c r="AI62"/>
  <c r="AI67" s="1"/>
  <c r="AI68" s="1"/>
  <c r="CB52"/>
  <c r="CR52"/>
  <c r="CR48"/>
  <c r="CN48"/>
  <c r="AR57"/>
  <c r="AM66" s="1"/>
  <c r="CS49"/>
  <c r="CS47"/>
  <c r="BM52"/>
  <c r="BP48"/>
  <c r="BP53"/>
  <c r="DE49"/>
  <c r="CO47"/>
  <c r="CO50"/>
  <c r="BD52"/>
  <c r="CS50"/>
  <c r="BM47"/>
  <c r="BP49"/>
  <c r="AR50"/>
  <c r="AF66" s="1"/>
  <c r="BQ50"/>
  <c r="DE53"/>
  <c r="CO48"/>
  <c r="CF52"/>
  <c r="CF47"/>
  <c r="BD49"/>
  <c r="BD54"/>
  <c r="BP51"/>
  <c r="CN49"/>
  <c r="CJ49"/>
  <c r="CN53"/>
  <c r="AR54"/>
  <c r="AJ66" s="1"/>
  <c r="BE47"/>
  <c r="BE52"/>
  <c r="BE49"/>
  <c r="DI47"/>
  <c r="DI53"/>
  <c r="CB50"/>
  <c r="CN47"/>
  <c r="CJ50"/>
  <c r="AM62"/>
  <c r="AM67" s="1"/>
  <c r="CR51"/>
  <c r="CS51"/>
  <c r="DH56" l="1"/>
  <c r="AQ68"/>
  <c r="AP68"/>
  <c r="BY56"/>
  <c r="BH56"/>
  <c r="CV56"/>
  <c r="AO68"/>
  <c r="BQ56"/>
  <c r="CC56"/>
  <c r="AE68"/>
  <c r="AK68"/>
  <c r="AN68"/>
  <c r="AJ68"/>
  <c r="BP56"/>
  <c r="AD68"/>
  <c r="CB56"/>
  <c r="DA56"/>
  <c r="CG56"/>
  <c r="AH68"/>
  <c r="CO56"/>
  <c r="BT56"/>
  <c r="DD56"/>
  <c r="CF56"/>
  <c r="DI56"/>
  <c r="BI56"/>
  <c r="BJ55" s="1"/>
  <c r="BA56"/>
  <c r="BX56"/>
  <c r="AL68"/>
  <c r="CN56"/>
  <c r="BL56"/>
  <c r="CW56"/>
  <c r="AZ56"/>
  <c r="CZ56"/>
  <c r="BU56"/>
  <c r="CK56"/>
  <c r="CJ56"/>
  <c r="AF68"/>
  <c r="CS56"/>
  <c r="CR56"/>
  <c r="BD56"/>
  <c r="BE56"/>
  <c r="AM68"/>
  <c r="AC68"/>
  <c r="DE56"/>
  <c r="BM56"/>
  <c r="BZ55" l="1"/>
  <c r="DJ55"/>
  <c r="CD55"/>
  <c r="CX55"/>
  <c r="BN55"/>
  <c r="DB55"/>
  <c r="AF70"/>
  <c r="CH55"/>
  <c r="BR55"/>
  <c r="AE71"/>
  <c r="DF55"/>
  <c r="BB55"/>
  <c r="BV55"/>
  <c r="AO71"/>
  <c r="CT55"/>
  <c r="AL70"/>
  <c r="CP55"/>
  <c r="AI71"/>
  <c r="CL55"/>
  <c r="AD70"/>
  <c r="AL71"/>
  <c r="AB70"/>
  <c r="BF55"/>
  <c r="AD71"/>
  <c r="AE70"/>
  <c r="AH70"/>
  <c r="AJ71"/>
  <c r="AM71"/>
  <c r="AN71"/>
  <c r="AJ70"/>
  <c r="AB71"/>
  <c r="AG70"/>
  <c r="AC71"/>
  <c r="AG71"/>
  <c r="AP71"/>
  <c r="AQ71"/>
  <c r="AF71"/>
  <c r="AM70"/>
  <c r="AQ70"/>
  <c r="AP70"/>
  <c r="AI70"/>
  <c r="AO70"/>
  <c r="AK70"/>
  <c r="AN70"/>
  <c r="AC70"/>
  <c r="AK71"/>
  <c r="AH71"/>
  <c r="D171" i="13" l="1"/>
  <c r="C171"/>
  <c r="C176"/>
  <c r="D175"/>
  <c r="C178"/>
  <c r="D176"/>
  <c r="C164"/>
  <c r="C177"/>
  <c r="D173"/>
  <c r="C173"/>
  <c r="C175"/>
  <c r="D172"/>
  <c r="D174"/>
  <c r="D170"/>
  <c r="D177"/>
  <c r="C166"/>
  <c r="D167"/>
  <c r="C167"/>
  <c r="D168"/>
  <c r="C168"/>
  <c r="C174"/>
  <c r="D178"/>
  <c r="C169"/>
  <c r="D165"/>
  <c r="C172"/>
  <c r="C165"/>
  <c r="D169"/>
  <c r="D166"/>
  <c r="C170"/>
  <c r="D179"/>
  <c r="C179"/>
  <c r="D164"/>
</calcChain>
</file>

<file path=xl/comments1.xml><?xml version="1.0" encoding="utf-8"?>
<comments xmlns="http://schemas.openxmlformats.org/spreadsheetml/2006/main">
  <authors>
    <author>Esmeralda Florez</author>
  </authors>
  <commentList>
    <comment ref="A64" authorId="0">
      <text>
        <r>
          <rPr>
            <sz val="14"/>
            <color indexed="81"/>
            <rFont val="Calibri"/>
          </rPr>
          <t xml:space="preserve">
</t>
        </r>
        <r>
          <rPr>
            <i/>
            <sz val="16"/>
            <color indexed="81"/>
            <rFont val="Times New Roman"/>
          </rPr>
          <t>Effectiveness</t>
        </r>
        <r>
          <rPr>
            <sz val="14"/>
            <color indexed="81"/>
            <rFont val="Times New Roman"/>
          </rPr>
          <t xml:space="preserve"> refers to the extent to which instruments are effective in triggering deployment, leading to the achievement of the RES-E target. The relevant data will be provided by the Green-X model. 
Policy pathways will be modelled so as not to overachieve the target. The criterion will be measured as:
 % of targeted RES volumes</t>
        </r>
        <r>
          <rPr>
            <sz val="14"/>
            <color indexed="81"/>
            <rFont val="Calibri"/>
          </rPr>
          <t xml:space="preserve">
</t>
        </r>
      </text>
    </comment>
    <comment ref="A65" authorId="0">
      <text>
        <r>
          <rPr>
            <sz val="14"/>
            <color indexed="81"/>
            <rFont val="Times New Roman"/>
          </rPr>
          <t xml:space="preserve">
</t>
        </r>
        <r>
          <rPr>
            <i/>
            <sz val="16"/>
            <color indexed="81"/>
            <rFont val="Times New Roman"/>
          </rPr>
          <t>Static efficiency</t>
        </r>
        <r>
          <rPr>
            <sz val="14"/>
            <color indexed="81"/>
            <rFont val="Times New Roman"/>
          </rPr>
          <t xml:space="preserve"> (also called cost-effectiveness) generally refers to the achievement of a given short-run RES-E target at the lowest possible cost to society. The relevant data will be provided by the Green-X model and will be measured as:
• Average annual RES support expenditures for new installations, between 2021-2030 (bn €). 
•Average annual generation cost of new RES installations (bn €) from 2021-2030.</t>
        </r>
      </text>
    </comment>
    <comment ref="A66" authorId="0">
      <text>
        <r>
          <rPr>
            <sz val="14"/>
            <color indexed="81"/>
            <rFont val="Calibri"/>
          </rPr>
          <t xml:space="preserve">
</t>
        </r>
        <r>
          <rPr>
            <i/>
            <sz val="16"/>
            <color indexed="81"/>
            <rFont val="Times New Roman"/>
          </rPr>
          <t>Dynamic efficiency</t>
        </r>
        <r>
          <rPr>
            <sz val="14"/>
            <color indexed="81"/>
            <rFont val="Times New Roman"/>
          </rPr>
          <t xml:space="preserve"> refers to the ability of an instrument to generate a continuous incentive for tech-nical improvements and costs reductions in renewable energy technologies: i.e. an incentive posi-tively to influence technological change processes in the medium and long term. In this study, the relevant data on the technology portfolios resulting from each policy pathway will be provided by the Green-X model. The criterion will be measured as:
•Technology diversification, with the Herfindahl-Hirschman-Index as a concentration measure.
• Development of investment cost over time (technology-specific rate of change weighted by the technology portfolio in the end year or the average portfolio during the time interval).</t>
        </r>
        <r>
          <rPr>
            <sz val="9"/>
            <color indexed="81"/>
            <rFont val="Calibri"/>
            <family val="2"/>
          </rPr>
          <t xml:space="preserve">
</t>
        </r>
      </text>
    </comment>
    <comment ref="A68" authorId="0">
      <text>
        <r>
          <rPr>
            <sz val="14"/>
            <color indexed="81"/>
            <rFont val="Calibri"/>
          </rPr>
          <t xml:space="preserve">
</t>
        </r>
        <r>
          <rPr>
            <i/>
            <sz val="16"/>
            <color indexed="81"/>
            <rFont val="Times New Roman"/>
          </rPr>
          <t>Equity</t>
        </r>
        <r>
          <rPr>
            <sz val="14"/>
            <color indexed="81"/>
            <rFont val="Times New Roman"/>
          </rPr>
          <t xml:space="preserve"> refers to distributive impacts at the national level, i.e. who pays for and who benefits from a given policy pathway. Does a given instrument lead to a concentration of RES support costs in a limited number of countries? The criterion will be measured by:
• Variation of the portion of support costs which is internationalised, i.e. the difference between actual support costs and fictitious support costs under purely national scheme (Standard deviation).
</t>
        </r>
        <r>
          <rPr>
            <sz val="14"/>
            <color indexed="81"/>
            <rFont val="Calibri"/>
          </rPr>
          <t xml:space="preserve">
</t>
        </r>
      </text>
    </comment>
    <comment ref="A69" authorId="0">
      <text>
        <r>
          <rPr>
            <i/>
            <sz val="16"/>
            <color indexed="81"/>
            <rFont val="Calibri"/>
          </rPr>
          <t xml:space="preserve">
</t>
        </r>
        <r>
          <rPr>
            <i/>
            <sz val="16"/>
            <color indexed="81"/>
            <rFont val="Times New Roman"/>
          </rPr>
          <t>Environmental and economic effects</t>
        </r>
        <r>
          <rPr>
            <sz val="14"/>
            <color indexed="81"/>
            <rFont val="Times New Roman"/>
          </rPr>
          <t xml:space="preserve"> refer to positive effects resulting for the countries where RES installations are located. Many of these effects, including net job creation, industry creation, or export of RES technology and equipment, are difficult to quantify and would exceed the scope of this pro-ject. This analysis concentrates on the data available from the Green-X model:
• Avoided GHG/air pollution, calculated from modelled deployment and technology-specific emission factors.
•Avoided fossil fuel imports, in ktoe in 2030, or over time span 2020-2030.</t>
        </r>
      </text>
    </comment>
    <comment ref="A71" authorId="0">
      <text>
        <r>
          <rPr>
            <sz val="14"/>
            <color indexed="81"/>
            <rFont val="Calibri"/>
          </rPr>
          <t xml:space="preserve">
</t>
        </r>
        <r>
          <rPr>
            <i/>
            <sz val="16"/>
            <color indexed="81"/>
            <rFont val="Times New Roman"/>
          </rPr>
          <t>Socio-political acceptability</t>
        </r>
        <r>
          <rPr>
            <sz val="14"/>
            <color indexed="81"/>
            <rFont val="Times New Roman"/>
          </rPr>
          <t xml:space="preserve"> relates to drawbacks and benefits (equity concerns, environmental and economic effects,...)  as perceived by the general population of EU Member States.  
The social acceptability of RES-E policies at the MS level can be assumed to translate into a preference of national policy-makers for a specific policy pathway. When introducing a policy at EU level, one has to look at the role which Member States play in the relevant legislative procedure for each policy pathway. Unanimous decisions are harder to achieve than voting under a qualified majority rule, for example. This criterion is measured as follows:
• Stated preference of (national) policy-makers for a specific pathway (survey among policy makers and experts). 
• Political acceptability of each policy pathway in their specific country on a scale from 1-5 (1= “very unlikely to be politically feasible in my country”; 5= “very likely to be politically feasible in my country”). 
</t>
        </r>
      </text>
    </comment>
    <comment ref="A72" authorId="0">
      <text>
        <r>
          <rPr>
            <sz val="14"/>
            <color indexed="81"/>
            <rFont val="Calibri"/>
          </rPr>
          <t xml:space="preserve">
</t>
        </r>
        <r>
          <rPr>
            <i/>
            <sz val="16"/>
            <color indexed="81"/>
            <rFont val="Times New Roman"/>
          </rPr>
          <t>Legal feasibility</t>
        </r>
        <r>
          <rPr>
            <sz val="14"/>
            <color indexed="81"/>
            <rFont val="Times New Roman"/>
          </rPr>
          <t xml:space="preserve"> has two aspects: legislative competence; and compatibility with other EU primary and secondary law. While for this study, only those pathways will be chosen for which the EU does have competence to legislate, the compatibility with EU primary and secondary law will be measured as follows:
• An estimate on the performance of each pathway with respect to EU competence to legislate. Scale from 0-10 (0= “very difficult/impossible”; 10= “easy”). </t>
        </r>
        <r>
          <rPr>
            <sz val="9"/>
            <color indexed="81"/>
            <rFont val="Calibri"/>
            <family val="2"/>
          </rPr>
          <t xml:space="preserve">
</t>
        </r>
      </text>
    </comment>
  </commentList>
</comments>
</file>

<file path=xl/comments2.xml><?xml version="1.0" encoding="utf-8"?>
<comments xmlns="http://schemas.openxmlformats.org/spreadsheetml/2006/main">
  <authors>
    <author>Esmeralda Florez</author>
  </authors>
  <commentList>
    <comment ref="B18" authorId="0">
      <text>
        <r>
          <rPr>
            <sz val="14"/>
            <color indexed="81"/>
            <rFont val="Calibri"/>
          </rPr>
          <t xml:space="preserve">
</t>
        </r>
        <r>
          <rPr>
            <i/>
            <sz val="16"/>
            <color indexed="81"/>
            <rFont val="Times New Roman"/>
          </rPr>
          <t>Effectiveness</t>
        </r>
        <r>
          <rPr>
            <sz val="14"/>
            <color indexed="81"/>
            <rFont val="Times New Roman"/>
          </rPr>
          <t xml:space="preserve"> refers to the extent to which instruments are effective in triggering deployment, leading to the achievement of the RES-E target. The relevant data will be provided by the Green-X model. 
Policy pathways will be modelled so as not to overachieve the target. The criterion will be measured as:
 % deviation from target RES-E share</t>
        </r>
        <r>
          <rPr>
            <sz val="14"/>
            <color indexed="81"/>
            <rFont val="Calibri"/>
          </rPr>
          <t xml:space="preserve">
</t>
        </r>
      </text>
    </comment>
    <comment ref="B19" authorId="0">
      <text>
        <r>
          <rPr>
            <sz val="14"/>
            <color indexed="81"/>
            <rFont val="Times New Roman"/>
          </rPr>
          <t xml:space="preserve">
</t>
        </r>
        <r>
          <rPr>
            <i/>
            <sz val="16"/>
            <color indexed="81"/>
            <rFont val="Times New Roman"/>
          </rPr>
          <t>Static efficiency</t>
        </r>
        <r>
          <rPr>
            <sz val="14"/>
            <color indexed="81"/>
            <rFont val="Times New Roman"/>
          </rPr>
          <t xml:space="preserve"> (also called cost-effectiveness) generally refers to the achievement of a given short-run RES-E target at the lowest possible cost to society. The relevant data will be provided by the Green-X model and will be measured as:
Policy support cost plus transmission, distribution, and back-up cost (€/GWh)</t>
        </r>
        <r>
          <rPr>
            <sz val="9"/>
            <color indexed="81"/>
            <rFont val="Calibri"/>
            <family val="2"/>
          </rPr>
          <t xml:space="preserve">
</t>
        </r>
      </text>
    </comment>
    <comment ref="B21" authorId="0">
      <text>
        <r>
          <rPr>
            <sz val="14"/>
            <color indexed="81"/>
            <rFont val="Calibri"/>
          </rPr>
          <t xml:space="preserve">
</t>
        </r>
        <r>
          <rPr>
            <i/>
            <sz val="16"/>
            <color indexed="81"/>
            <rFont val="Times New Roman"/>
          </rPr>
          <t>Dynamic efficiency</t>
        </r>
        <r>
          <rPr>
            <sz val="14"/>
            <color indexed="81"/>
            <rFont val="Times New Roman"/>
          </rPr>
          <t xml:space="preserve"> refers to the ability of an instrument to generate a continuous incentive for tech-nical improvements and costs reductions in renewable energy technologies: i.e. an incentive posi-tively to influence technological change processes in the medium and long term. In this study, the relevant data on the technology portfolios resulting from each policy pathway will be provided by the Green-X model. The criterion will be measured as:
• technology diversification, with the Herfindahl-Hirschman-Index as a concentration measure
• development of investment cost over time (technology-specific rate of change weighted by the technology portfolio in the end year or the average portfolio during the time interval)</t>
        </r>
        <r>
          <rPr>
            <sz val="9"/>
            <color indexed="81"/>
            <rFont val="Calibri"/>
            <family val="2"/>
          </rPr>
          <t xml:space="preserve">
</t>
        </r>
      </text>
    </comment>
    <comment ref="B23" authorId="0">
      <text>
        <r>
          <rPr>
            <sz val="14"/>
            <color indexed="81"/>
            <rFont val="Calibri"/>
          </rPr>
          <t xml:space="preserve">
</t>
        </r>
        <r>
          <rPr>
            <i/>
            <sz val="16"/>
            <color indexed="81"/>
            <rFont val="Times New Roman"/>
          </rPr>
          <t>Equity</t>
        </r>
        <r>
          <rPr>
            <sz val="14"/>
            <color indexed="81"/>
            <rFont val="Times New Roman"/>
          </rPr>
          <t xml:space="preserve"> refers to distributive impacts at the national level, i.e. who pays for and who benefits from a given policy pathway. Does a given instrument lead to a concentration of RES support costs in a limited number of countries? The criterion will be measured by:
• Variation of policy cost per GDP (or GDP/capita) across EU-27 (Standard deviation)
</t>
        </r>
        <r>
          <rPr>
            <sz val="14"/>
            <color indexed="81"/>
            <rFont val="Calibri"/>
          </rPr>
          <t xml:space="preserve">
</t>
        </r>
      </text>
    </comment>
    <comment ref="B24" authorId="0">
      <text>
        <r>
          <rPr>
            <i/>
            <sz val="16"/>
            <color indexed="81"/>
            <rFont val="Calibri"/>
          </rPr>
          <t xml:space="preserve">
</t>
        </r>
        <r>
          <rPr>
            <i/>
            <sz val="16"/>
            <color indexed="81"/>
            <rFont val="Times New Roman"/>
          </rPr>
          <t>Environmental and economic effects</t>
        </r>
        <r>
          <rPr>
            <sz val="14"/>
            <color indexed="81"/>
            <rFont val="Times New Roman"/>
          </rPr>
          <t xml:space="preserve"> refer to positive effects resulting for the countries where RES installations are located. Many of these effects, including net job creation, industry creation, or export of RES technology and equipment, are difficult to quantify and would exceed the scope of this pro-ject. This analysis concentrates on the data available from the Green-X model:
• avoided GHG/air pollution, calculated from modelled deployment and technology-specific emission factors
• fossil fuel imports, in ktoe in 2030, or over time span 2020-2030</t>
        </r>
      </text>
    </comment>
    <comment ref="B26" authorId="0">
      <text>
        <r>
          <rPr>
            <sz val="14"/>
            <color indexed="81"/>
            <rFont val="Calibri"/>
          </rPr>
          <t xml:space="preserve">
</t>
        </r>
        <r>
          <rPr>
            <i/>
            <sz val="16"/>
            <color indexed="81"/>
            <rFont val="Times New Roman"/>
          </rPr>
          <t>Socio-political acceptability</t>
        </r>
        <r>
          <rPr>
            <sz val="14"/>
            <color indexed="81"/>
            <rFont val="Times New Roman"/>
          </rPr>
          <t xml:space="preserve"> relates to drawbacks and benefits (equity concerns, environmental and economic effects,...)  as perceived by the general population of EU Member States.  
The social acceptability of RES-E policies at the MS level can be assumed to translate into a preference of national policy-makers for a specific policy pathway. When introducing a policy at EU level, one has to look at the role which Member States play in the relevant legislative procedure for each policy pathway. Unanimous decisions are harder to achieve than voting under a qualified majority rule, for example. This criterion is measured as follows:
• Stated preference of (national) policy-makers for a specific pathway (survey among policy makers and experts). 
• Procedures for adoption of the respective policy pathway and role of the MS (unanimity decision or qualified majority), etc., to reflect the actual “say” that MSs have), on a scale, i.e. from 1-5</t>
        </r>
        <r>
          <rPr>
            <b/>
            <sz val="9"/>
            <color indexed="81"/>
            <rFont val="Calibri"/>
            <family val="2"/>
          </rPr>
          <t xml:space="preserve">
</t>
        </r>
        <r>
          <rPr>
            <sz val="9"/>
            <color indexed="81"/>
            <rFont val="Calibri"/>
            <family val="2"/>
          </rPr>
          <t xml:space="preserve">
</t>
        </r>
      </text>
    </comment>
    <comment ref="B27" authorId="0">
      <text>
        <r>
          <rPr>
            <sz val="14"/>
            <color indexed="81"/>
            <rFont val="Calibri"/>
          </rPr>
          <t xml:space="preserve">
</t>
        </r>
        <r>
          <rPr>
            <i/>
            <sz val="16"/>
            <color indexed="81"/>
            <rFont val="Times New Roman"/>
          </rPr>
          <t>Legal feasibility</t>
        </r>
        <r>
          <rPr>
            <sz val="14"/>
            <color indexed="81"/>
            <rFont val="Times New Roman"/>
          </rPr>
          <t xml:space="preserve"> has two aspects: legislative competence; and compatibility with other EU primary and secondary law. While for this study, only those pathways will be chosen for which the EU does have competence to legislate, the compatibility with EU primary and secondary law will be measured as follows:
• qualitative analysis by legal experts with final assessment on a scale, i.e. from 1-5</t>
        </r>
        <r>
          <rPr>
            <sz val="9"/>
            <color indexed="81"/>
            <rFont val="Calibri"/>
            <family val="2"/>
          </rPr>
          <t xml:space="preserve">
</t>
        </r>
      </text>
    </comment>
  </commentList>
</comments>
</file>

<file path=xl/sharedStrings.xml><?xml version="1.0" encoding="utf-8"?>
<sst xmlns="http://schemas.openxmlformats.org/spreadsheetml/2006/main" count="2723" uniqueCount="445">
  <si>
    <t xml:space="preserve">This multi-criteria decision analysis tool was developed for the assessment of the different policy pathways for the harmonisation of RES-E support schemes after 2020. This tool is an application of the PROMETHEE method. </t>
  </si>
  <si>
    <t xml:space="preserve">The MCDA tool allows decision makers (DMs) to repeatedly carry out the assessment of the policy pathways for the harmonisation of RES support scheme and visualize the results. </t>
  </si>
  <si>
    <t>Reference (7a)  F</t>
    <phoneticPr fontId="3" type="noConversion"/>
  </si>
  <si>
    <t>Reference (7b)  F-</t>
    <phoneticPr fontId="3" type="noConversion"/>
  </si>
  <si>
    <t>Reference (7b)  F+</t>
    <phoneticPr fontId="3" type="noConversion"/>
  </si>
  <si>
    <t>Environmental and Economic effects - ECO-GHG</t>
    <phoneticPr fontId="3" type="noConversion"/>
  </si>
  <si>
    <t>Environmental and Economic effects - ECO-FF</t>
    <phoneticPr fontId="3" type="noConversion"/>
  </si>
  <si>
    <t>Maximise</t>
    <phoneticPr fontId="3" type="noConversion"/>
  </si>
  <si>
    <r>
      <t>Top:</t>
    </r>
    <r>
      <rPr>
        <sz val="14"/>
        <color indexed="8"/>
        <rFont val="Times New Roman"/>
      </rPr>
      <t xml:space="preserve"> Graph: Group’s outranking flows (F+, F-) and complete flow (F) and Table: Final ranking (output)</t>
    </r>
    <phoneticPr fontId="3" type="noConversion"/>
  </si>
  <si>
    <r>
      <t>Bottom:</t>
    </r>
    <r>
      <rPr>
        <sz val="14"/>
        <color indexed="8"/>
        <rFont val="Times New Roman"/>
      </rPr>
      <t xml:space="preserve"> Graphs: individual outranking flows (F+, F-) and complete flow (F). (output)</t>
    </r>
    <phoneticPr fontId="3" type="noConversion"/>
  </si>
  <si>
    <t>This "-1" is used for the outranking flow (F-) calculations</t>
  </si>
  <si>
    <t>Avoided GHG emissions</t>
    <phoneticPr fontId="3" type="noConversion"/>
  </si>
  <si>
    <t>QUObanded-full (4a)</t>
    <phoneticPr fontId="3" type="noConversion"/>
  </si>
  <si>
    <t>QUO-soft (3c)</t>
    <phoneticPr fontId="3" type="noConversion"/>
  </si>
  <si>
    <t>QUO-medium (3b)</t>
    <phoneticPr fontId="3" type="noConversion"/>
  </si>
  <si>
    <t>QUObanded (4a)  F-</t>
    <phoneticPr fontId="3" type="noConversion"/>
  </si>
  <si>
    <t>Decision Maker 3</t>
    <phoneticPr fontId="3" type="noConversion"/>
  </si>
  <si>
    <t>Decision Maker 4</t>
    <phoneticPr fontId="3" type="noConversion"/>
  </si>
  <si>
    <t>Decision Maker 5</t>
    <phoneticPr fontId="3" type="noConversion"/>
  </si>
  <si>
    <t>QUObanded-medium (4b)</t>
    <phoneticPr fontId="3" type="noConversion"/>
  </si>
  <si>
    <t>QUObanded (4c) F</t>
    <phoneticPr fontId="3" type="noConversion"/>
  </si>
  <si>
    <t>ETS (5)  F-</t>
    <phoneticPr fontId="3" type="noConversion"/>
  </si>
  <si>
    <t>ETS (5)  F+</t>
    <phoneticPr fontId="3" type="noConversion"/>
  </si>
  <si>
    <t>ETS (5)  F</t>
    <phoneticPr fontId="3" type="noConversion"/>
  </si>
  <si>
    <t>TEN (6)  F-</t>
    <phoneticPr fontId="3" type="noConversion"/>
  </si>
  <si>
    <t>QUO-full (3a)</t>
    <phoneticPr fontId="3" type="noConversion"/>
  </si>
  <si>
    <t>QUO-medium (3b)</t>
    <phoneticPr fontId="3" type="noConversion"/>
  </si>
  <si>
    <t>QUO-soft (3c)</t>
    <phoneticPr fontId="3" type="noConversion"/>
  </si>
  <si>
    <t>Reference (7a)  F+</t>
    <phoneticPr fontId="3" type="noConversion"/>
  </si>
  <si>
    <t>Sub-section C: Preference matrix. Outranking relations (Group)</t>
    <phoneticPr fontId="3" type="noConversion"/>
  </si>
  <si>
    <t>REFerence (7b)</t>
    <phoneticPr fontId="3" type="noConversion"/>
  </si>
  <si>
    <t>REFerence (7a)</t>
    <phoneticPr fontId="3" type="noConversion"/>
  </si>
  <si>
    <t>TEN (6)</t>
    <phoneticPr fontId="3" type="noConversion"/>
  </si>
  <si>
    <t>ETS (5)</t>
    <phoneticPr fontId="3" type="noConversion"/>
  </si>
  <si>
    <t>Esmeralda.Florez.Ramos@isi.fraunhofer.de       Simone.Steinhilber@isi.fraunhofer.de</t>
    <phoneticPr fontId="3" type="noConversion"/>
  </si>
  <si>
    <t>Dynamic Efficiency - DyEFF-HI</t>
    <phoneticPr fontId="3" type="noConversion"/>
  </si>
  <si>
    <t>ECO-GHG</t>
    <phoneticPr fontId="3" type="noConversion"/>
  </si>
  <si>
    <t>Avoided fossil fuel imports</t>
    <phoneticPr fontId="3" type="noConversion"/>
  </si>
  <si>
    <t>ECO-FF</t>
    <phoneticPr fontId="3" type="noConversion"/>
  </si>
  <si>
    <t>Preference of national decision makers</t>
    <phoneticPr fontId="3" type="noConversion"/>
  </si>
  <si>
    <t>SP-NAT</t>
    <phoneticPr fontId="3" type="noConversion"/>
  </si>
  <si>
    <t>The s value for the Gaussian type has been calculated according to Queiruga et al (2008)      s=(djmax-djmin)/3 + djmin</t>
  </si>
  <si>
    <t>FIT-full (1a)</t>
    <phoneticPr fontId="3" type="noConversion"/>
  </si>
  <si>
    <t>FIT-medium (1b)</t>
    <phoneticPr fontId="3" type="noConversion"/>
  </si>
  <si>
    <t>FIT-soft (1c)</t>
    <phoneticPr fontId="3" type="noConversion"/>
  </si>
  <si>
    <t>E</t>
    <phoneticPr fontId="3" type="noConversion"/>
  </si>
  <si>
    <t>H</t>
    <phoneticPr fontId="3" type="noConversion"/>
  </si>
  <si>
    <t>QUOunbanded-soft (4c)</t>
    <phoneticPr fontId="3" type="noConversion"/>
  </si>
  <si>
    <t xml:space="preserve">Sub-section E: Group Criteria outranking relation for each alternative </t>
    <phoneticPr fontId="3" type="noConversion"/>
  </si>
  <si>
    <t>Sub-section A: Generalised criteria</t>
    <phoneticPr fontId="3" type="noConversion"/>
  </si>
  <si>
    <t xml:space="preserve">Sub-section B: Preference matrix. Outranking relations (Individual) </t>
    <phoneticPr fontId="3" type="noConversion"/>
  </si>
  <si>
    <t>E</t>
    <phoneticPr fontId="3" type="noConversion"/>
  </si>
  <si>
    <t>QUObanded-full (4a)</t>
    <phoneticPr fontId="3" type="noConversion"/>
  </si>
  <si>
    <t>QUObanded-medium (4b)</t>
    <phoneticPr fontId="3" type="noConversion"/>
  </si>
  <si>
    <t>QUObanded (4c)  F+</t>
    <phoneticPr fontId="3" type="noConversion"/>
  </si>
  <si>
    <t xml:space="preserve">group assessment shown in Visualisation section.  </t>
  </si>
  <si>
    <t>QUO-full (3a)</t>
    <phoneticPr fontId="3" type="noConversion"/>
  </si>
  <si>
    <t>QUO-medium (3b)</t>
    <phoneticPr fontId="3" type="noConversion"/>
  </si>
  <si>
    <t>QUO-soft (3c)</t>
    <phoneticPr fontId="3" type="noConversion"/>
  </si>
  <si>
    <t xml:space="preserve">This table shows the different types of generalised criteria </t>
  </si>
  <si>
    <t>for the PROMETHEE method, functions and parameters.</t>
  </si>
  <si>
    <r>
      <t>beyond</t>
    </r>
    <r>
      <rPr>
        <i/>
        <sz val="24"/>
        <color indexed="10"/>
        <rFont val="Calibri"/>
      </rPr>
      <t>2020</t>
    </r>
    <r>
      <rPr>
        <sz val="24"/>
        <rFont val="Calibri"/>
      </rPr>
      <t xml:space="preserve"> -Multi-criteria decision analysis tool (Evaluation section)</t>
    </r>
    <phoneticPr fontId="3" type="noConversion"/>
  </si>
  <si>
    <t>REFerence (7a)</t>
    <phoneticPr fontId="3" type="noConversion"/>
  </si>
  <si>
    <t>REFerence (7b)</t>
    <phoneticPr fontId="3" type="noConversion"/>
  </si>
  <si>
    <t>Reference (7b)  F</t>
    <phoneticPr fontId="3" type="noConversion"/>
  </si>
  <si>
    <t>FIT (1a)  F-</t>
    <phoneticPr fontId="3" type="noConversion"/>
  </si>
  <si>
    <t>FIT (1a)  F+</t>
    <phoneticPr fontId="3" type="noConversion"/>
  </si>
  <si>
    <t>FIT (1a)  F</t>
    <phoneticPr fontId="3" type="noConversion"/>
  </si>
  <si>
    <t>FIT (1b)  F-</t>
    <phoneticPr fontId="3" type="noConversion"/>
  </si>
  <si>
    <t>FIT (1b)  F+</t>
    <phoneticPr fontId="3" type="noConversion"/>
  </si>
  <si>
    <t>O</t>
    <phoneticPr fontId="3" type="noConversion"/>
  </si>
  <si>
    <t>N</t>
    <phoneticPr fontId="3" type="noConversion"/>
  </si>
  <si>
    <t>M</t>
    <phoneticPr fontId="3" type="noConversion"/>
  </si>
  <si>
    <t>L</t>
    <phoneticPr fontId="3" type="noConversion"/>
  </si>
  <si>
    <t>N</t>
    <phoneticPr fontId="3" type="noConversion"/>
  </si>
  <si>
    <t>S</t>
    <phoneticPr fontId="3" type="noConversion"/>
  </si>
  <si>
    <t>DM 1</t>
    <phoneticPr fontId="3" type="noConversion"/>
  </si>
  <si>
    <t>Outranking flow     F+</t>
  </si>
  <si>
    <t>Outranking flow     F+</t>
    <phoneticPr fontId="3" type="noConversion"/>
  </si>
  <si>
    <t>Sub-section D: Individual criteria outranking relation for each alternative</t>
    <phoneticPr fontId="3" type="noConversion"/>
  </si>
  <si>
    <t>Sub-section E: Group criteria outranking relation for each alternative</t>
    <phoneticPr fontId="3" type="noConversion"/>
  </si>
  <si>
    <t>DM 7</t>
    <phoneticPr fontId="3" type="noConversion"/>
  </si>
  <si>
    <t>EQU</t>
  </si>
  <si>
    <t>QUObanded-medium (4b)</t>
    <phoneticPr fontId="3" type="noConversion"/>
  </si>
  <si>
    <t>QUOunbanded-soft (4c)</t>
    <phoneticPr fontId="3" type="noConversion"/>
  </si>
  <si>
    <t>ETS (5)</t>
    <phoneticPr fontId="3" type="noConversion"/>
  </si>
  <si>
    <t>Outranking flow F+</t>
  </si>
  <si>
    <t>S</t>
    <phoneticPr fontId="3" type="noConversion"/>
  </si>
  <si>
    <t>R</t>
    <phoneticPr fontId="3" type="noConversion"/>
  </si>
  <si>
    <t>Q</t>
    <phoneticPr fontId="3" type="noConversion"/>
  </si>
  <si>
    <t>Complete ranking GROUP</t>
    <phoneticPr fontId="3" type="noConversion"/>
  </si>
  <si>
    <t>Static Efficiency</t>
    <phoneticPr fontId="3" type="noConversion"/>
  </si>
  <si>
    <t>Criteria Name</t>
    <phoneticPr fontId="3" type="noConversion"/>
  </si>
  <si>
    <t xml:space="preserve">Criteria Abbreviation </t>
    <phoneticPr fontId="3" type="noConversion"/>
  </si>
  <si>
    <t>Sub-criteria Name</t>
    <phoneticPr fontId="3" type="noConversion"/>
  </si>
  <si>
    <t>Direction and Generalised Criteria</t>
    <phoneticPr fontId="3" type="noConversion"/>
  </si>
  <si>
    <t>Table Criteria Values</t>
    <phoneticPr fontId="3" type="noConversion"/>
  </si>
  <si>
    <t>Policy pathways</t>
    <phoneticPr fontId="3" type="noConversion"/>
  </si>
  <si>
    <t>FIT-full (1a)</t>
    <phoneticPr fontId="3" type="noConversion"/>
  </si>
  <si>
    <t>FIT-medium (1b)</t>
    <phoneticPr fontId="3" type="noConversion"/>
  </si>
  <si>
    <t xml:space="preserve">Complete flow F </t>
  </si>
  <si>
    <t>When a DM is “ON” the corresponding table for will turn blue</t>
  </si>
  <si>
    <t>user can enter values.</t>
  </si>
  <si>
    <t>There is one table for each DM.</t>
  </si>
  <si>
    <t>Sub-criteria weights</t>
    <phoneticPr fontId="3" type="noConversion"/>
  </si>
  <si>
    <t>FIP-soft (2c)</t>
    <phoneticPr fontId="3" type="noConversion"/>
  </si>
  <si>
    <t>Dynamic Efficiency - DyEFF-LI</t>
    <phoneticPr fontId="3" type="noConversion"/>
  </si>
  <si>
    <t>Minimise</t>
    <phoneticPr fontId="3" type="noConversion"/>
  </si>
  <si>
    <t>Equity - EQU</t>
    <phoneticPr fontId="3" type="noConversion"/>
  </si>
  <si>
    <t>Secton A: Beyond2020 and users input data</t>
    <phoneticPr fontId="3" type="noConversion"/>
  </si>
  <si>
    <t xml:space="preserve">Table Generalised Criteria </t>
  </si>
  <si>
    <t>Decision Maker</t>
  </si>
  <si>
    <t>Sub-criteria weights</t>
  </si>
  <si>
    <t>dmin</t>
    <phoneticPr fontId="3" type="noConversion"/>
  </si>
  <si>
    <t>dmax</t>
    <phoneticPr fontId="3" type="noConversion"/>
  </si>
  <si>
    <t>TEN (6)  F</t>
    <phoneticPr fontId="3" type="noConversion"/>
  </si>
  <si>
    <t>Static Efficiency - StEFF</t>
    <phoneticPr fontId="3" type="noConversion"/>
  </si>
  <si>
    <t xml:space="preserve">Effectiveness - EFFCT </t>
    <phoneticPr fontId="3" type="noConversion"/>
  </si>
  <si>
    <t>Maximise</t>
    <phoneticPr fontId="3" type="noConversion"/>
  </si>
  <si>
    <r>
      <t>•</t>
    </r>
    <r>
      <rPr>
        <sz val="14"/>
        <color indexed="8"/>
        <rFont val="Times New Roman"/>
      </rPr>
      <t xml:space="preserve">     In addition to the sixteen direct pathways, the tool allows decision makers to choose any of the alternative measures in order to do a complete assessment by using a switch, i) four possible measures given by the Green-X data based on the quality of the market and the cost (for ten of the pathways), ii) two possibility of measuring the equity criterion, no burden sharing and perfect burden sharing and iii) two possibility of measuring the static efficiency criterion, support costs or generation costs. </t>
    </r>
  </si>
  <si>
    <t>Decision Maker 6</t>
    <phoneticPr fontId="3" type="noConversion"/>
  </si>
  <si>
    <t>Decision Maker 7</t>
    <phoneticPr fontId="3" type="noConversion"/>
  </si>
  <si>
    <t>Decision Maker 8</t>
    <phoneticPr fontId="3" type="noConversion"/>
  </si>
  <si>
    <t>REFerence (7b)</t>
    <phoneticPr fontId="3" type="noConversion"/>
  </si>
  <si>
    <t>FIP (2a)  F-</t>
    <phoneticPr fontId="3" type="noConversion"/>
  </si>
  <si>
    <t>FIP (2a)  F+</t>
    <phoneticPr fontId="3" type="noConversion"/>
  </si>
  <si>
    <t>QUObanded (4a)  F+</t>
    <phoneticPr fontId="3" type="noConversion"/>
  </si>
  <si>
    <t>TEN (6)  F+</t>
    <phoneticPr fontId="3" type="noConversion"/>
  </si>
  <si>
    <t>K</t>
    <phoneticPr fontId="3" type="noConversion"/>
  </si>
  <si>
    <t>T</t>
    <phoneticPr fontId="3" type="noConversion"/>
  </si>
  <si>
    <t>E</t>
    <phoneticPr fontId="3" type="noConversion"/>
  </si>
  <si>
    <t>T</t>
    <phoneticPr fontId="3" type="noConversion"/>
  </si>
  <si>
    <t>Pseudo Ranking</t>
    <phoneticPr fontId="3" type="noConversion"/>
  </si>
  <si>
    <t>Secton B: Assessment output data and results</t>
    <phoneticPr fontId="3" type="noConversion"/>
  </si>
  <si>
    <t>Section B: Assessment output data and results</t>
    <phoneticPr fontId="3" type="noConversion"/>
  </si>
  <si>
    <t xml:space="preserve">This arrange of numbers are used for the </t>
    <phoneticPr fontId="3" type="noConversion"/>
  </si>
  <si>
    <t xml:space="preserve">calculation of the group's final ranking </t>
    <phoneticPr fontId="3" type="noConversion"/>
  </si>
  <si>
    <t>Socio-Political Acceptability</t>
    <phoneticPr fontId="3" type="noConversion"/>
  </si>
  <si>
    <t>Legal Feasibility</t>
    <phoneticPr fontId="3" type="noConversion"/>
  </si>
  <si>
    <t>Dynamic Efficiency</t>
    <phoneticPr fontId="3" type="noConversion"/>
  </si>
  <si>
    <t>maximise / Usual</t>
    <phoneticPr fontId="3" type="noConversion"/>
  </si>
  <si>
    <t>minimise / Gaussian</t>
    <phoneticPr fontId="3" type="noConversion"/>
  </si>
  <si>
    <t>maximise / Gaussian</t>
    <phoneticPr fontId="3" type="noConversion"/>
  </si>
  <si>
    <t>Effectiveness</t>
    <phoneticPr fontId="3" type="noConversion"/>
  </si>
  <si>
    <t>Environmental and Economic Effects</t>
    <phoneticPr fontId="3" type="noConversion"/>
  </si>
  <si>
    <t>FIT-medium (1b)</t>
    <phoneticPr fontId="3" type="noConversion"/>
  </si>
  <si>
    <t>FIT-full (1a)</t>
    <phoneticPr fontId="3" type="noConversion"/>
  </si>
  <si>
    <t>Reference (7a)  F-</t>
    <phoneticPr fontId="3" type="noConversion"/>
  </si>
  <si>
    <t>Decision Maker 1</t>
    <phoneticPr fontId="3" type="noConversion"/>
  </si>
  <si>
    <t>Decision Maker 2</t>
    <phoneticPr fontId="3" type="noConversion"/>
  </si>
  <si>
    <t>Function type</t>
    <phoneticPr fontId="3" type="noConversion"/>
  </si>
  <si>
    <t>F</t>
    <phoneticPr fontId="3" type="noConversion"/>
  </si>
  <si>
    <t xml:space="preserve">Sub-section D: Individual Criteria outranking relation for each alternative </t>
    <phoneticPr fontId="3" type="noConversion"/>
  </si>
  <si>
    <t xml:space="preserve">This table makes the complete outranking table for the </t>
  </si>
  <si>
    <t>(-s)</t>
    <phoneticPr fontId="3" type="noConversion"/>
  </si>
  <si>
    <t>(-s)</t>
  </si>
  <si>
    <t>s</t>
  </si>
  <si>
    <t>GROUP</t>
    <phoneticPr fontId="3" type="noConversion"/>
  </si>
  <si>
    <t xml:space="preserve">S-values are indicated in the right side of each table. </t>
  </si>
  <si>
    <r>
      <t>•</t>
    </r>
    <r>
      <rPr>
        <sz val="14"/>
        <color indexed="8"/>
        <rFont val="Times New Roman"/>
      </rPr>
      <t>     The source quantitative data for policy pathway in each criterion is the Green-X model.</t>
    </r>
  </si>
  <si>
    <t xml:space="preserve">Policy support cost  </t>
    <phoneticPr fontId="3" type="noConversion"/>
  </si>
  <si>
    <t>FIP-medium (2b)</t>
    <phoneticPr fontId="3" type="noConversion"/>
  </si>
  <si>
    <t>FIP-soft (2c)</t>
    <phoneticPr fontId="3" type="noConversion"/>
  </si>
  <si>
    <t>Group criteria outranking relation for each alternative</t>
  </si>
  <si>
    <r>
      <t>•</t>
    </r>
    <r>
      <rPr>
        <sz val="14"/>
        <color indexed="8"/>
        <rFont val="Times New Roman"/>
      </rPr>
      <t>     Decision makers’ weights of relative importance can be included by each of the decision makers, tool manager o analyst.</t>
    </r>
  </si>
  <si>
    <t xml:space="preserve">Is where the thresholds values are calculated. </t>
  </si>
  <si>
    <t>Decision Makers ON</t>
    <phoneticPr fontId="3" type="noConversion"/>
  </si>
  <si>
    <t>Yellow indicates DM is ON</t>
  </si>
  <si>
    <t>This switch is to turn ON and OFF decision makers (DM)</t>
  </si>
  <si>
    <t>Decision Makers' weight</t>
    <phoneticPr fontId="3" type="noConversion"/>
  </si>
  <si>
    <t>Decision Maker</t>
    <phoneticPr fontId="3" type="noConversion"/>
  </si>
  <si>
    <t>DM's weight (%)</t>
    <phoneticPr fontId="3" type="noConversion"/>
  </si>
  <si>
    <t xml:space="preserve">Decision Maker </t>
    <phoneticPr fontId="3" type="noConversion"/>
  </si>
  <si>
    <t>ON=x / OFF</t>
    <phoneticPr fontId="3" type="noConversion"/>
  </si>
  <si>
    <t>DM1</t>
    <phoneticPr fontId="3" type="noConversion"/>
  </si>
  <si>
    <t>DM1</t>
    <phoneticPr fontId="3" type="noConversion"/>
  </si>
  <si>
    <t>DM2</t>
    <phoneticPr fontId="3" type="noConversion"/>
  </si>
  <si>
    <t>Sum</t>
    <phoneticPr fontId="3" type="noConversion"/>
  </si>
  <si>
    <t>Outranking  flow     F-</t>
  </si>
  <si>
    <t>Outranking  flow     F-</t>
    <phoneticPr fontId="3" type="noConversion"/>
  </si>
  <si>
    <t>Outranking  flow    F-</t>
  </si>
  <si>
    <t>Sub-section A: Generalised Criteria</t>
    <phoneticPr fontId="3" type="noConversion"/>
  </si>
  <si>
    <t xml:space="preserve">Sub-section C: Preference matrix. Outranking relations (Group) </t>
    <phoneticPr fontId="3" type="noConversion"/>
  </si>
  <si>
    <t xml:space="preserve">Sub-section B: Preference matrix. Outranking relations (individual DM) </t>
    <phoneticPr fontId="3" type="noConversion"/>
  </si>
  <si>
    <t>DM 3</t>
    <phoneticPr fontId="3" type="noConversion"/>
  </si>
  <si>
    <t>Complete flow     F</t>
  </si>
  <si>
    <t>Complete flow     F</t>
    <phoneticPr fontId="3" type="noConversion"/>
  </si>
  <si>
    <t>DM 4</t>
    <phoneticPr fontId="3" type="noConversion"/>
  </si>
  <si>
    <t>DM 5</t>
    <phoneticPr fontId="3" type="noConversion"/>
  </si>
  <si>
    <t>DM 6</t>
    <phoneticPr fontId="3" type="noConversion"/>
  </si>
  <si>
    <t>DM 7</t>
    <phoneticPr fontId="3" type="noConversion"/>
  </si>
  <si>
    <t>DM 8</t>
    <phoneticPr fontId="3" type="noConversion"/>
  </si>
  <si>
    <t xml:space="preserve">Complete Flow F   </t>
    <phoneticPr fontId="3" type="noConversion"/>
  </si>
  <si>
    <t>TEN (6)</t>
  </si>
  <si>
    <t>REFerence (7a)</t>
  </si>
  <si>
    <t>REFerence (7b)</t>
  </si>
  <si>
    <t>Criteria weights</t>
  </si>
  <si>
    <t>“Switch Decision Maker ON/OFF” (input by users)</t>
    <phoneticPr fontId="3" type="noConversion"/>
  </si>
  <si>
    <t>Effectiveness</t>
    <phoneticPr fontId="3" type="noConversion"/>
  </si>
  <si>
    <t>x</t>
    <phoneticPr fontId="3" type="noConversion"/>
  </si>
  <si>
    <t>Table weights of relative importance of DMs consider in the group assessment.</t>
  </si>
  <si>
    <t>Total sum of DMs “ON” should be 100%</t>
  </si>
  <si>
    <t>DMs “OFF” are in red.</t>
  </si>
  <si>
    <t>J</t>
    <phoneticPr fontId="3" type="noConversion"/>
  </si>
  <si>
    <t>K</t>
    <phoneticPr fontId="3" type="noConversion"/>
  </si>
  <si>
    <t>REFerence (7b)</t>
    <phoneticPr fontId="3" type="noConversion"/>
  </si>
  <si>
    <t>Maximise</t>
    <phoneticPr fontId="3" type="noConversion"/>
  </si>
  <si>
    <t>Minimise</t>
    <phoneticPr fontId="3" type="noConversion"/>
  </si>
  <si>
    <t>QUO (3c)  F-</t>
    <phoneticPr fontId="3" type="noConversion"/>
  </si>
  <si>
    <t>QUO (3c)  F+</t>
    <phoneticPr fontId="3" type="noConversion"/>
  </si>
  <si>
    <t>QUO (3c)  F</t>
    <phoneticPr fontId="3" type="noConversion"/>
  </si>
  <si>
    <t>DM5</t>
  </si>
  <si>
    <t>DM6</t>
  </si>
  <si>
    <t>DM7</t>
  </si>
  <si>
    <t>DM8</t>
  </si>
  <si>
    <r>
      <t>Top-centre:</t>
    </r>
    <r>
      <rPr>
        <sz val="14"/>
        <color indexed="8"/>
        <rFont val="Times New Roman"/>
      </rPr>
      <t xml:space="preserve"> Table proposed policy pathways beyond2020 project. (informational purpose only)</t>
    </r>
    <phoneticPr fontId="3" type="noConversion"/>
  </si>
  <si>
    <r>
      <t>•</t>
    </r>
    <r>
      <rPr>
        <sz val="14"/>
        <color indexed="8"/>
        <rFont val="Times New Roman"/>
      </rPr>
      <t>     It is possible to turn “on” and “off” decision makers in order to perform a selective assessment.</t>
    </r>
  </si>
  <si>
    <t>Complete outranking flow F: difference between F+  F-</t>
  </si>
  <si>
    <t>Socio-political Acceptability - SP-nat</t>
    <phoneticPr fontId="3" type="noConversion"/>
  </si>
  <si>
    <t>Legal feasiability - LEGAL</t>
    <phoneticPr fontId="3" type="noConversion"/>
  </si>
  <si>
    <t>Target fulfilment final target</t>
    <phoneticPr fontId="3" type="noConversion"/>
  </si>
  <si>
    <t>EFFECT</t>
    <phoneticPr fontId="3" type="noConversion"/>
  </si>
  <si>
    <t>Policy support cost  or policy generation cost</t>
    <phoneticPr fontId="3" type="noConversion"/>
  </si>
  <si>
    <t>FIP (2b)  F-</t>
    <phoneticPr fontId="3" type="noConversion"/>
  </si>
  <si>
    <t>FIP (2b)  F+</t>
    <phoneticPr fontId="3" type="noConversion"/>
  </si>
  <si>
    <t>FIP (2b)  F</t>
    <phoneticPr fontId="3" type="noConversion"/>
  </si>
  <si>
    <t>FIP (2c)  F-</t>
    <phoneticPr fontId="3" type="noConversion"/>
  </si>
  <si>
    <t>FIP (2c)  F+</t>
    <phoneticPr fontId="3" type="noConversion"/>
  </si>
  <si>
    <t>FIP (2c)  F</t>
    <phoneticPr fontId="3" type="noConversion"/>
  </si>
  <si>
    <t>QUO (3a)  F-</t>
    <phoneticPr fontId="3" type="noConversion"/>
  </si>
  <si>
    <t>FIT-full (1a)</t>
    <phoneticPr fontId="3" type="noConversion"/>
  </si>
  <si>
    <t>FIT-medium (1b)</t>
    <phoneticPr fontId="3" type="noConversion"/>
  </si>
  <si>
    <t>FIT-soft (1c)</t>
    <phoneticPr fontId="3" type="noConversion"/>
  </si>
  <si>
    <t>FIP-full (2a)</t>
    <phoneticPr fontId="3" type="noConversion"/>
  </si>
  <si>
    <t>FIP-medium (2b)</t>
    <phoneticPr fontId="3" type="noConversion"/>
  </si>
  <si>
    <t>FIP-soft (2c)</t>
    <phoneticPr fontId="3" type="noConversion"/>
  </si>
  <si>
    <t>QUO-full (3a)</t>
    <phoneticPr fontId="3" type="noConversion"/>
  </si>
  <si>
    <t>QUObanded (4a)  F</t>
    <phoneticPr fontId="3" type="noConversion"/>
  </si>
  <si>
    <t>QUObanded (4b)  F-</t>
    <phoneticPr fontId="3" type="noConversion"/>
  </si>
  <si>
    <t>QUObanded (4b)  F+</t>
    <phoneticPr fontId="3" type="noConversion"/>
  </si>
  <si>
    <t>QUObanded (4b)  F</t>
    <phoneticPr fontId="3" type="noConversion"/>
  </si>
  <si>
    <t>QUObanded (4c)  F-</t>
    <phoneticPr fontId="3" type="noConversion"/>
  </si>
  <si>
    <t>G</t>
    <phoneticPr fontId="3" type="noConversion"/>
  </si>
  <si>
    <t>H</t>
    <phoneticPr fontId="3" type="noConversion"/>
  </si>
  <si>
    <t>I</t>
    <phoneticPr fontId="3" type="noConversion"/>
  </si>
  <si>
    <t>DM 1</t>
    <phoneticPr fontId="3" type="noConversion"/>
  </si>
  <si>
    <t xml:space="preserve">Complete flow F  </t>
    <phoneticPr fontId="3" type="noConversion"/>
  </si>
  <si>
    <t>DM 2</t>
    <phoneticPr fontId="3" type="noConversion"/>
  </si>
  <si>
    <t>Equity</t>
    <phoneticPr fontId="3" type="noConversion"/>
  </si>
  <si>
    <t>TEN (6)</t>
    <phoneticPr fontId="3" type="noConversion"/>
  </si>
  <si>
    <t>I</t>
    <phoneticPr fontId="3" type="noConversion"/>
  </si>
  <si>
    <t>Gaussian</t>
    <phoneticPr fontId="3" type="noConversion"/>
  </si>
  <si>
    <t xml:space="preserve">Decision Maker </t>
  </si>
  <si>
    <t>Sum</t>
    <phoneticPr fontId="3" type="noConversion"/>
  </si>
  <si>
    <t>EFFECT</t>
  </si>
  <si>
    <t>STEFF-SPP-CST or STEFF-GEN-CST</t>
  </si>
  <si>
    <t>DyEFF-HI</t>
  </si>
  <si>
    <t>DYEFF-LI</t>
  </si>
  <si>
    <t>ECO-GHG</t>
  </si>
  <si>
    <t>ECO-FF</t>
  </si>
  <si>
    <t>SP-NAT</t>
  </si>
  <si>
    <t>LEGAL</t>
  </si>
  <si>
    <t>Criteria</t>
  </si>
  <si>
    <t>Criteria</t>
    <phoneticPr fontId="3" type="noConversion"/>
  </si>
  <si>
    <t xml:space="preserve">The thresholds values are on the right side of each table. The thresholds are calculated in “s-values” section </t>
  </si>
  <si>
    <r>
      <t>beyond</t>
    </r>
    <r>
      <rPr>
        <i/>
        <sz val="24"/>
        <color indexed="10"/>
        <rFont val="Calibri"/>
      </rPr>
      <t>2020</t>
    </r>
    <r>
      <rPr>
        <sz val="24"/>
        <rFont val="Calibri"/>
      </rPr>
      <t xml:space="preserve"> -Multi-criteria decision analysis tool (Visualization section)</t>
    </r>
    <phoneticPr fontId="3" type="noConversion"/>
  </si>
  <si>
    <t xml:space="preserve">Tables criteria weights. </t>
  </si>
  <si>
    <t>Table complete ranking GROUP</t>
    <phoneticPr fontId="3" type="noConversion"/>
  </si>
  <si>
    <t xml:space="preserve">Complete Outranking table GROUP </t>
  </si>
  <si>
    <t>LEGAL</t>
    <phoneticPr fontId="3" type="noConversion"/>
  </si>
  <si>
    <t>“Table Decision Makers' weight of relative importance” (input by users)</t>
    <phoneticPr fontId="3" type="noConversion"/>
  </si>
  <si>
    <t xml:space="preserve">"Tables criteria weights per decision maker" (input by users) </t>
    <phoneticPr fontId="3" type="noConversion"/>
  </si>
  <si>
    <r>
      <t>The tool includes all 16 pathways and the alternative possibilities of measure some of the criteria (given by the Green-X data), as well as, the set of assessment criteria defined by the beyond</t>
    </r>
    <r>
      <rPr>
        <i/>
        <sz val="14"/>
        <color indexed="8"/>
        <rFont val="Times New Roman"/>
      </rPr>
      <t>2020</t>
    </r>
    <r>
      <rPr>
        <sz val="14"/>
        <color indexed="8"/>
        <rFont val="Times New Roman"/>
      </rPr>
      <t xml:space="preserve"> project. </t>
    </r>
  </si>
  <si>
    <r>
      <t>•</t>
    </r>
    <r>
      <rPr>
        <sz val="14"/>
        <color indexed="8"/>
        <rFont val="Times New Roman"/>
      </rPr>
      <t>     Possibility to perform individual and group assessments for a maximum of eight (8) decision makers.</t>
    </r>
  </si>
  <si>
    <t xml:space="preserve">Tables evaluation criterion. </t>
  </si>
  <si>
    <t xml:space="preserve">There is a table for each criterion using Gaussian function. </t>
  </si>
  <si>
    <t>The main characteristics of the tool are:</t>
  </si>
  <si>
    <t xml:space="preserve">Outranking flow F+ (horizontal)  </t>
  </si>
  <si>
    <t xml:space="preserve">Outranking flow F (vertical)  </t>
  </si>
  <si>
    <t>Group’s complete ranking</t>
  </si>
  <si>
    <t>Being 1 the most favourable and 16 the least</t>
  </si>
  <si>
    <t>Table Criteria Values</t>
  </si>
  <si>
    <t>Data of policy pathways performance in each criterion</t>
  </si>
  <si>
    <t xml:space="preserve">All the sub-sections are at the same time interconnected </t>
  </si>
  <si>
    <t>FIP-medium (2b)</t>
  </si>
  <si>
    <t>FIP-soft (2c)</t>
  </si>
  <si>
    <t>FIT (1b)  F</t>
    <phoneticPr fontId="3" type="noConversion"/>
  </si>
  <si>
    <t>FIT (1c)  F-</t>
    <phoneticPr fontId="3" type="noConversion"/>
  </si>
  <si>
    <t>FIT (1c)  F+</t>
    <phoneticPr fontId="3" type="noConversion"/>
  </si>
  <si>
    <t>FIT (1c)  F</t>
    <phoneticPr fontId="3" type="noConversion"/>
  </si>
  <si>
    <t>QUO-medium (3b)</t>
    <phoneticPr fontId="3" type="noConversion"/>
  </si>
  <si>
    <t>QUO-soft (3c)</t>
    <phoneticPr fontId="3" type="noConversion"/>
  </si>
  <si>
    <t>QUObanded-full (4a)</t>
    <phoneticPr fontId="3" type="noConversion"/>
  </si>
  <si>
    <t>G</t>
    <phoneticPr fontId="3" type="noConversion"/>
  </si>
  <si>
    <t>I</t>
    <phoneticPr fontId="3" type="noConversion"/>
  </si>
  <si>
    <t>Outranking  flow    F-</t>
    <phoneticPr fontId="3" type="noConversion"/>
  </si>
  <si>
    <t>DM 2</t>
    <phoneticPr fontId="3" type="noConversion"/>
  </si>
  <si>
    <t>FIT-full (1a)</t>
  </si>
  <si>
    <t>FIT-medium (1b)</t>
  </si>
  <si>
    <t>FIT-soft (1c)</t>
  </si>
  <si>
    <t>FIP-full (2a)</t>
  </si>
  <si>
    <t>E</t>
    <phoneticPr fontId="3" type="noConversion"/>
  </si>
  <si>
    <t>F</t>
    <phoneticPr fontId="3" type="noConversion"/>
  </si>
  <si>
    <t>TEN (6)</t>
    <phoneticPr fontId="3" type="noConversion"/>
  </si>
  <si>
    <t>FIT-full (1a)</t>
    <phoneticPr fontId="3" type="noConversion"/>
  </si>
  <si>
    <r>
      <t>Bottom</t>
    </r>
    <r>
      <rPr>
        <sz val="14"/>
        <color indexed="8"/>
        <rFont val="Times New Roman"/>
      </rPr>
      <t xml:space="preserve">: Switches and input tables </t>
    </r>
    <phoneticPr fontId="3" type="noConversion"/>
  </si>
  <si>
    <t>QUObanded-full (4a)</t>
    <phoneticPr fontId="3" type="noConversion"/>
  </si>
  <si>
    <t>QUObanded-medium (4b)</t>
    <phoneticPr fontId="3" type="noConversion"/>
  </si>
  <si>
    <t>QUOunbanded-soft (4c)</t>
    <phoneticPr fontId="3" type="noConversion"/>
  </si>
  <si>
    <t>ETS (5)</t>
    <phoneticPr fontId="3" type="noConversion"/>
  </si>
  <si>
    <t>TEN (6)</t>
    <phoneticPr fontId="3" type="noConversion"/>
  </si>
  <si>
    <t>REFerence (7a)</t>
    <phoneticPr fontId="3" type="noConversion"/>
  </si>
  <si>
    <t>Blue cell input selected DM (Enter value: X in front of the DM to turn ON)</t>
    <phoneticPr fontId="3" type="noConversion"/>
  </si>
  <si>
    <t>The total sum of all the weights has to be 100%.</t>
    <phoneticPr fontId="3" type="noConversion"/>
  </si>
  <si>
    <t>Table Results of Group Assessment  (output)</t>
    <phoneticPr fontId="3" type="noConversion"/>
  </si>
  <si>
    <t xml:space="preserve">In this section the calculation of the threshold values (s-values) is carried out. </t>
  </si>
  <si>
    <t xml:space="preserve">STEFF-SPP-CST or STEFF-GEN-CST </t>
    <phoneticPr fontId="3" type="noConversion"/>
  </si>
  <si>
    <t>Tech diversity Herfindahl-Hirschman-Index</t>
    <phoneticPr fontId="3" type="noConversion"/>
  </si>
  <si>
    <t>DyEFF-HI</t>
    <phoneticPr fontId="3" type="noConversion"/>
  </si>
  <si>
    <t xml:space="preserve">Reduction of investment cost over time </t>
    <phoneticPr fontId="3" type="noConversion"/>
  </si>
  <si>
    <t>DYEFF-LI</t>
    <phoneticPr fontId="3" type="noConversion"/>
  </si>
  <si>
    <t xml:space="preserve">Displays Individual results </t>
  </si>
  <si>
    <r>
      <t>Centre:</t>
    </r>
    <r>
      <rPr>
        <sz val="14"/>
        <color indexed="8"/>
        <rFont val="Times New Roman"/>
      </rPr>
      <t xml:space="preserve"> Table Criteria Values. (informational purpose only)</t>
    </r>
  </si>
  <si>
    <t>Gaussian</t>
    <phoneticPr fontId="3" type="noConversion"/>
  </si>
  <si>
    <t>REFerence (7a)</t>
    <phoneticPr fontId="3" type="noConversion"/>
  </si>
  <si>
    <t>T</t>
    <phoneticPr fontId="3" type="noConversion"/>
  </si>
  <si>
    <t>DM3</t>
  </si>
  <si>
    <t>DM2</t>
  </si>
  <si>
    <t>FIT-soft (1c)</t>
    <phoneticPr fontId="3" type="noConversion"/>
  </si>
  <si>
    <t>FIP-full (2a)</t>
    <phoneticPr fontId="3" type="noConversion"/>
  </si>
  <si>
    <t>FIP-medium (2b)</t>
    <phoneticPr fontId="3" type="noConversion"/>
  </si>
  <si>
    <t>ETS (5)</t>
    <phoneticPr fontId="3" type="noConversion"/>
  </si>
  <si>
    <r>
      <t>•</t>
    </r>
    <r>
      <rPr>
        <sz val="14"/>
        <color indexed="8"/>
        <rFont val="Times New Roman"/>
      </rPr>
      <t xml:space="preserve">     The input data of the MCDA tool are i) quantitative data for each criterion in each policy pathway; ii) criteria weights given by decision makers; iii) decision makers’ weights of relative importance, and iv) selection of the suitable generalised criterion for each assessment criterion and the corresponding threshold values.    </t>
    </r>
  </si>
  <si>
    <r>
      <t>•</t>
    </r>
    <r>
      <rPr>
        <sz val="14"/>
        <color indexed="8"/>
        <rFont val="Times New Roman"/>
      </rPr>
      <t>     The criteria weights are included by each of the decision makers.</t>
    </r>
  </si>
  <si>
    <t>FIP-full (2a)</t>
    <phoneticPr fontId="3" type="noConversion"/>
  </si>
  <si>
    <t>Table 1</t>
    <phoneticPr fontId="3" type="noConversion"/>
  </si>
  <si>
    <t>FIP (2a)  F</t>
    <phoneticPr fontId="3" type="noConversion"/>
  </si>
  <si>
    <t>Usual</t>
    <phoneticPr fontId="3" type="noConversion"/>
  </si>
  <si>
    <t>P</t>
    <phoneticPr fontId="3" type="noConversion"/>
  </si>
  <si>
    <t>TEN (6)</t>
    <phoneticPr fontId="3" type="noConversion"/>
  </si>
  <si>
    <t>s</t>
    <phoneticPr fontId="3" type="noConversion"/>
  </si>
  <si>
    <t>QUO-full (3a)</t>
    <phoneticPr fontId="3" type="noConversion"/>
  </si>
  <si>
    <t>FIP-soft (2c)</t>
    <phoneticPr fontId="3" type="noConversion"/>
  </si>
  <si>
    <t>FIP-medium (2b)</t>
    <phoneticPr fontId="3" type="noConversion"/>
  </si>
  <si>
    <t>FIP-full (2a)</t>
    <phoneticPr fontId="3" type="noConversion"/>
  </si>
  <si>
    <t>FIT-soft (1c)</t>
    <phoneticPr fontId="3" type="noConversion"/>
  </si>
  <si>
    <t>Static efficiency</t>
    <phoneticPr fontId="3" type="noConversion"/>
  </si>
  <si>
    <t>Contains all the data for all the policy pathway options in each criteria.</t>
  </si>
  <si>
    <t>iv) s-values</t>
  </si>
  <si>
    <t>Each criterion has a specific "generalised criterion type" (see table avobe) and "direction" (maximise, minimise). The type and direction are indicated on the top-left side of each table.</t>
    <phoneticPr fontId="3" type="noConversion"/>
  </si>
  <si>
    <t>DYEFF-LI</t>
    <phoneticPr fontId="3" type="noConversion"/>
  </si>
  <si>
    <t>ECO-GHG</t>
    <phoneticPr fontId="3" type="noConversion"/>
  </si>
  <si>
    <t>ECO-FF</t>
    <phoneticPr fontId="3" type="noConversion"/>
  </si>
  <si>
    <t>SP-NAT</t>
    <phoneticPr fontId="3" type="noConversion"/>
  </si>
  <si>
    <r>
      <t>•</t>
    </r>
    <r>
      <rPr>
        <sz val="14"/>
        <color indexed="8"/>
        <rFont val="Times New Roman"/>
      </rPr>
      <t>     The individual assessment gives a detailed graphical representation of how criteria influence each other for each policy pathway, partial outranking flows F+ and F-, and complete outranking F.</t>
    </r>
  </si>
  <si>
    <t>Criteria Name</t>
    <phoneticPr fontId="3" type="noConversion"/>
  </si>
  <si>
    <t xml:space="preserve">Criteria Abbreviation </t>
    <phoneticPr fontId="3" type="noConversion"/>
  </si>
  <si>
    <t>Sub-criteria Name</t>
    <phoneticPr fontId="3" type="noConversion"/>
  </si>
  <si>
    <t>Direction and Generalised Criteria</t>
    <phoneticPr fontId="3" type="noConversion"/>
  </si>
  <si>
    <t>Definition of criterion: on the top-right corner of the criterion’s name</t>
  </si>
  <si>
    <t>Preference matrix:  Outranking relations (Group)</t>
  </si>
  <si>
    <t>dmax</t>
    <phoneticPr fontId="3" type="noConversion"/>
  </si>
  <si>
    <t>QUO-full (3a)</t>
  </si>
  <si>
    <t>QUO-medium (3b)</t>
  </si>
  <si>
    <t>QUO-soft (3c)</t>
  </si>
  <si>
    <t>QUObanded-full (4a)</t>
  </si>
  <si>
    <t>QUObanded-medium (4b)</t>
  </si>
  <si>
    <t>QUOunbanded-soft (4c)</t>
  </si>
  <si>
    <t>ETS (5)</t>
  </si>
  <si>
    <t xml:space="preserve">Display Group results </t>
  </si>
  <si>
    <t xml:space="preserve">Graphic representation of the outranking flows F- and F+ and </t>
  </si>
  <si>
    <t xml:space="preserve">complete flow F </t>
  </si>
  <si>
    <r>
      <t>Top-left:</t>
    </r>
    <r>
      <rPr>
        <sz val="14"/>
        <color indexed="8"/>
        <rFont val="Times New Roman"/>
      </rPr>
      <t xml:space="preserve"> Graphs of the generalized criteria types used for the assessment. (informational purpose only)</t>
    </r>
  </si>
  <si>
    <t>QUO (3a)  F+</t>
    <phoneticPr fontId="3" type="noConversion"/>
  </si>
  <si>
    <t>QUO (3a)  F</t>
    <phoneticPr fontId="3" type="noConversion"/>
  </si>
  <si>
    <t>QUO (3b)  F-</t>
    <phoneticPr fontId="3" type="noConversion"/>
  </si>
  <si>
    <t>QUO (3b)  F+</t>
    <phoneticPr fontId="3" type="noConversion"/>
  </si>
  <si>
    <t>QUO (3b)  F</t>
    <phoneticPr fontId="3" type="noConversion"/>
  </si>
  <si>
    <t xml:space="preserve">This evaluation section is divided into four sub-sections for different parts of the assessment. </t>
    <phoneticPr fontId="3" type="noConversion"/>
  </si>
  <si>
    <t>This section contains the all the values obtained by each policy pathway in each criterion.</t>
  </si>
  <si>
    <t xml:space="preserve">Source of data: Green-X and questionnaires   </t>
  </si>
  <si>
    <t>Blue cell input of the selected case (Enter value: X )</t>
    <phoneticPr fontId="3" type="noConversion"/>
  </si>
  <si>
    <t>In each cell the values obtained for each policy pathway by each DM (from SECTION B) are multiplied by the weight of relative importance of each DM (from visualisation section)</t>
    <phoneticPr fontId="3" type="noConversion"/>
  </si>
  <si>
    <t>In this sub-section there is a table for each DM.</t>
    <phoneticPr fontId="3" type="noConversion"/>
  </si>
  <si>
    <t>Blue cell input (Enter value: weights of DM’s relative importance  in %)</t>
    <phoneticPr fontId="3" type="noConversion"/>
  </si>
  <si>
    <t>(Enter value: in percentage (%) the blue cells)</t>
    <phoneticPr fontId="3" type="noConversion"/>
  </si>
  <si>
    <t xml:space="preserve">The share of each criterion in each of the outranking flow F+, F-, are here combined to generate the graphs. </t>
    <phoneticPr fontId="3" type="noConversion"/>
  </si>
  <si>
    <t>The share of each DM in each of the outranking flow F+, F-, are here combined to generate the graph.</t>
    <phoneticPr fontId="3" type="noConversion"/>
  </si>
  <si>
    <t>There is a table for each criterion. In each table the pairwise comparison between policy pathways is made. These values are referred to the values in the Table "Criteria Values" in the visualisation section.</t>
    <phoneticPr fontId="3" type="noConversion"/>
  </si>
  <si>
    <t>complete flow F for each DM</t>
    <phoneticPr fontId="3" type="noConversion"/>
  </si>
  <si>
    <t>Authors:   Esmeralda Florez  and Simone Steinhilber</t>
    <phoneticPr fontId="3" type="noConversion"/>
  </si>
  <si>
    <t>DM4</t>
  </si>
  <si>
    <r>
      <t>This sheet has two sections,</t>
    </r>
    <r>
      <rPr>
        <i/>
        <sz val="14"/>
        <color indexed="8"/>
        <rFont val="Times New Roman"/>
      </rPr>
      <t xml:space="preserve"> section A: Beyond2020 and users</t>
    </r>
    <r>
      <rPr>
        <sz val="14"/>
        <color indexed="8"/>
        <rFont val="Times New Roman"/>
      </rPr>
      <t xml:space="preserve"> input data and section </t>
    </r>
    <r>
      <rPr>
        <i/>
        <sz val="14"/>
        <color indexed="8"/>
        <rFont val="Times New Roman"/>
      </rPr>
      <t>B:Output data and results</t>
    </r>
    <r>
      <rPr>
        <sz val="14"/>
        <color indexed="8"/>
        <rFont val="Times New Roman"/>
      </rPr>
      <t xml:space="preserve"> </t>
    </r>
    <phoneticPr fontId="3" type="noConversion"/>
  </si>
  <si>
    <t>Individual DM Criteria outranking relation for each alternative</t>
  </si>
  <si>
    <t>Section A: Beyond2020 and users input data</t>
    <phoneticPr fontId="3" type="noConversion"/>
  </si>
  <si>
    <t>Preference matrix:  Outranking relations (Individual DM)</t>
  </si>
  <si>
    <t>In each cell the values obtained by each policy pathway in each criterion are multiplied by the criteria weights given by each DM (from the criteria weight tables in Visualisation section).</t>
  </si>
  <si>
    <t>There is a table for each DM.</t>
  </si>
  <si>
    <t xml:space="preserve">Outranking flow F-(vertical)  </t>
  </si>
  <si>
    <t xml:space="preserve">Graphs of the generalized criteria types used for the assessment (based on the PROMETHEE method (multi-criteria decision analysis method) J.P. Brans et al 1986). </t>
    <phoneticPr fontId="3" type="noConversion"/>
  </si>
  <si>
    <t xml:space="preserve">Graphic representation of the group's outranking flows F- and F+ and </t>
    <phoneticPr fontId="3" type="noConversion"/>
  </si>
  <si>
    <r>
      <t>•</t>
    </r>
    <r>
      <rPr>
        <sz val="14"/>
        <color indexed="8"/>
        <rFont val="Times New Roman"/>
      </rPr>
      <t>     The group assessment gives a detailed graphical representation of partial outranking flows F+ and F-, and complete outranking F.</t>
    </r>
  </si>
  <si>
    <r>
      <t>•</t>
    </r>
    <r>
      <rPr>
        <sz val="14"/>
        <color indexed="8"/>
        <rFont val="Times New Roman"/>
      </rPr>
      <t>     A complete ranking is shown in a table, being 1 the most favourable and 16 the least.</t>
    </r>
  </si>
  <si>
    <r>
      <t>•</t>
    </r>
    <r>
      <rPr>
        <sz val="14"/>
        <color indexed="8"/>
        <rFont val="Times New Roman"/>
      </rPr>
      <t>     It is easy to use.</t>
    </r>
  </si>
  <si>
    <t xml:space="preserve">The tool has the following special features: </t>
  </si>
  <si>
    <t>EFFECT</t>
    <phoneticPr fontId="3" type="noConversion"/>
  </si>
  <si>
    <t>LEGAL</t>
    <phoneticPr fontId="3" type="noConversion"/>
  </si>
  <si>
    <t xml:space="preserve">STEFF-SPP-CST or STEFF-GEN-CST </t>
    <phoneticPr fontId="3" type="noConversion"/>
  </si>
  <si>
    <t>DyEFF-HI</t>
    <phoneticPr fontId="3" type="noConversion"/>
  </si>
  <si>
    <r>
      <t>•</t>
    </r>
    <r>
      <rPr>
        <sz val="14"/>
        <color indexed="8"/>
        <rFont val="Times New Roman"/>
      </rPr>
      <t>     Each decision maker can enter or modify the weight of relative importance of each criterion in the table assigned to him/her.</t>
    </r>
  </si>
  <si>
    <r>
      <t>beyond</t>
    </r>
    <r>
      <rPr>
        <i/>
        <sz val="24"/>
        <color indexed="10"/>
        <rFont val="Calibri"/>
      </rPr>
      <t>2020</t>
    </r>
    <r>
      <rPr>
        <sz val="24"/>
        <rFont val="Calibri"/>
      </rPr>
      <t xml:space="preserve"> -Multi-criteria decision analysis tool (Cases section)</t>
    </r>
    <phoneticPr fontId="3" type="noConversion"/>
  </si>
  <si>
    <r>
      <t>beyond</t>
    </r>
    <r>
      <rPr>
        <i/>
        <sz val="24"/>
        <color indexed="10"/>
        <rFont val="Calibri"/>
      </rPr>
      <t>2020</t>
    </r>
    <r>
      <rPr>
        <sz val="24"/>
        <rFont val="Calibri"/>
      </rPr>
      <t xml:space="preserve"> -Multi-criteria decision analysis tool (S-values section)</t>
    </r>
    <phoneticPr fontId="3" type="noConversion"/>
  </si>
  <si>
    <t>General Organizational Description of the Section</t>
  </si>
  <si>
    <t>General Organizational Description of the Section</t>
    <phoneticPr fontId="3" type="noConversion"/>
  </si>
  <si>
    <t>The s-values are used in the Evaluations section, sub-section A.</t>
    <phoneticPr fontId="3" type="noConversion"/>
  </si>
  <si>
    <t>For control purposes: The letters on the top and side of each table, and the number on the left-side refer to the column's letter and the row's number of the values in the table "Criteria Values" in the visualisation section.</t>
    <phoneticPr fontId="3" type="noConversion"/>
  </si>
  <si>
    <t>s</t>
    <phoneticPr fontId="3" type="noConversion"/>
  </si>
  <si>
    <t xml:space="preserve">Switch Decision Makers </t>
    <phoneticPr fontId="3" type="noConversion"/>
  </si>
  <si>
    <r>
      <t>•</t>
    </r>
    <r>
      <rPr>
        <sz val="14"/>
        <color indexed="8"/>
        <rFont val="Times New Roman"/>
      </rPr>
      <t>     It is possible to enter or modify the weight of relative importance of each decision maker for the group assessment.</t>
    </r>
  </si>
  <si>
    <r>
      <t>beyond</t>
    </r>
    <r>
      <rPr>
        <i/>
        <sz val="24"/>
        <color indexed="10"/>
        <rFont val="Calibri"/>
      </rPr>
      <t>2020</t>
    </r>
    <r>
      <rPr>
        <sz val="24"/>
        <rFont val="Calibri"/>
      </rPr>
      <t xml:space="preserve"> -Multi-criteria decision analysis tool (Overview section)</t>
    </r>
    <phoneticPr fontId="3" type="noConversion"/>
  </si>
  <si>
    <t>The tool is organized in 3 sections</t>
  </si>
  <si>
    <t>i) Visualisation, ii) Evaluation, iii) Cases and iv) s-values</t>
  </si>
  <si>
    <t>i) Visualisation</t>
  </si>
  <si>
    <t>Contains the beyond2020 and users input data and shows the output and results.</t>
  </si>
  <si>
    <t>ii) Evaluation</t>
  </si>
  <si>
    <t>Is where all the calculations of the PROMETHEE method are carried out.</t>
  </si>
  <si>
    <t>iii) Cases</t>
  </si>
  <si>
    <t xml:space="preserve">STEFF-SPP-CST </t>
    <phoneticPr fontId="3" type="noConversion"/>
  </si>
  <si>
    <t xml:space="preserve">STEFF-GEN-CST </t>
    <phoneticPr fontId="3" type="noConversion"/>
  </si>
  <si>
    <t>dmin</t>
    <phoneticPr fontId="3" type="noConversion"/>
  </si>
  <si>
    <t>This table generates the graph for group shown in the visualisation section.</t>
    <phoneticPr fontId="3" type="noConversion"/>
  </si>
  <si>
    <t xml:space="preserve">For each policy pathway there are three columns for outranking flows F-, F+ and complete flow F. </t>
    <phoneticPr fontId="3" type="noConversion"/>
  </si>
  <si>
    <t>These tables generate the graphs for individual DMs shown in the visualisation section.</t>
    <phoneticPr fontId="3" type="noConversion"/>
  </si>
  <si>
    <t>x</t>
  </si>
  <si>
    <t>Generation cost</t>
  </si>
  <si>
    <t>QUObanded-soft (4c)</t>
  </si>
  <si>
    <t>standard deviation of internationalised support costs</t>
  </si>
  <si>
    <t>EU competence to legislate and compliance with EU law</t>
  </si>
  <si>
    <t xml:space="preserve">These values are shown in the table “criteria values” in visualisation section, based on the type of assessment selected (consumer perspective or broader system perspective).  </t>
  </si>
  <si>
    <t>% of targeted RES volumes</t>
  </si>
  <si>
    <t>Consumer perspective</t>
  </si>
  <si>
    <t>Broader system perspective</t>
  </si>
  <si>
    <t xml:space="preserve">This switch is to select the alternative possibilities of </t>
  </si>
  <si>
    <r>
      <t xml:space="preserve">measuring the </t>
    </r>
    <r>
      <rPr>
        <i/>
        <sz val="13"/>
        <color indexed="8"/>
        <rFont val="Times New Roman"/>
      </rPr>
      <t>static efficiency</t>
    </r>
    <r>
      <rPr>
        <sz val="13"/>
        <color indexed="8"/>
        <rFont val="Times New Roman"/>
      </rPr>
      <t xml:space="preserve"> criterion (under the consumer perspective: support cost; under a broader system perspective: generation cost) </t>
    </r>
  </si>
  <si>
    <t xml:space="preserve">"Switch definition of perspective (static efficiency)" (input by users) </t>
  </si>
</sst>
</file>

<file path=xl/styles.xml><?xml version="1.0" encoding="utf-8"?>
<styleSheet xmlns="http://schemas.openxmlformats.org/spreadsheetml/2006/main">
  <numFmts count="5">
    <numFmt numFmtId="164" formatCode="_(* #,##0.00_);_(* \(#,##0.00\);_(* &quot;-&quot;??_);_(@_)"/>
    <numFmt numFmtId="165" formatCode="0.0000000"/>
    <numFmt numFmtId="166" formatCode="0.000"/>
    <numFmt numFmtId="167" formatCode="_(* #,##0.000_);_(* \(#,##0.000\);_(* &quot;-&quot;??_);_(@_)"/>
    <numFmt numFmtId="169" formatCode="0.00000"/>
  </numFmts>
  <fonts count="45">
    <font>
      <sz val="11"/>
      <color theme="1"/>
      <name val="Calibri"/>
      <family val="2"/>
      <scheme val="minor"/>
    </font>
    <font>
      <sz val="11"/>
      <name val="Calibri"/>
      <family val="2"/>
      <scheme val="minor"/>
    </font>
    <font>
      <sz val="11"/>
      <color indexed="8"/>
      <name val="Calibri"/>
      <family val="2"/>
    </font>
    <font>
      <sz val="8"/>
      <name val="Verdana"/>
    </font>
    <font>
      <b/>
      <sz val="11"/>
      <color indexed="8"/>
      <name val="Calibri"/>
      <family val="2"/>
    </font>
    <font>
      <b/>
      <sz val="11"/>
      <color theme="1"/>
      <name val="Calibri"/>
      <family val="2"/>
      <scheme val="minor"/>
    </font>
    <font>
      <sz val="9"/>
      <color indexed="81"/>
      <name val="Calibri"/>
      <family val="2"/>
    </font>
    <font>
      <b/>
      <sz val="14"/>
      <color indexed="8"/>
      <name val="Calibri"/>
      <family val="2"/>
    </font>
    <font>
      <b/>
      <sz val="12"/>
      <color indexed="8"/>
      <name val="Calibri"/>
    </font>
    <font>
      <sz val="12"/>
      <color indexed="8"/>
      <name val="Calibri"/>
    </font>
    <font>
      <b/>
      <sz val="9"/>
      <color indexed="81"/>
      <name val="Calibri"/>
      <family val="2"/>
    </font>
    <font>
      <sz val="12"/>
      <color indexed="8"/>
      <name val="Times New Roman"/>
    </font>
    <font>
      <sz val="14"/>
      <color indexed="8"/>
      <name val="Calibri"/>
    </font>
    <font>
      <sz val="14"/>
      <color indexed="9"/>
      <name val="Calibri"/>
    </font>
    <font>
      <b/>
      <sz val="14"/>
      <color indexed="9"/>
      <name val="Calibri"/>
    </font>
    <font>
      <b/>
      <sz val="11"/>
      <color indexed="9"/>
      <name val="Calibri"/>
    </font>
    <font>
      <sz val="14"/>
      <color indexed="81"/>
      <name val="Calibri"/>
    </font>
    <font>
      <i/>
      <sz val="16"/>
      <color indexed="81"/>
      <name val="Calibri"/>
    </font>
    <font>
      <sz val="12"/>
      <color indexed="9"/>
      <name val="Calibri"/>
    </font>
    <font>
      <sz val="20"/>
      <color indexed="8"/>
      <name val="Times New Roman"/>
    </font>
    <font>
      <sz val="14"/>
      <color indexed="8"/>
      <name val="Times New Roman"/>
    </font>
    <font>
      <i/>
      <sz val="14"/>
      <color indexed="8"/>
      <name val="Times New Roman"/>
    </font>
    <font>
      <b/>
      <sz val="14"/>
      <color indexed="8"/>
      <name val="Times New Roman"/>
    </font>
    <font>
      <u/>
      <sz val="14"/>
      <color indexed="8"/>
      <name val="Times New Roman"/>
    </font>
    <font>
      <i/>
      <sz val="16"/>
      <color indexed="81"/>
      <name val="Times New Roman"/>
    </font>
    <font>
      <sz val="14"/>
      <color indexed="81"/>
      <name val="Times New Roman"/>
    </font>
    <font>
      <sz val="14"/>
      <color indexed="56"/>
      <name val="Calibri"/>
    </font>
    <font>
      <sz val="16"/>
      <color indexed="9"/>
      <name val="Calibri"/>
    </font>
    <font>
      <sz val="18"/>
      <color indexed="8"/>
      <name val="Times New Roman"/>
    </font>
    <font>
      <sz val="24"/>
      <color indexed="56"/>
      <name val="Calibri"/>
    </font>
    <font>
      <i/>
      <sz val="24"/>
      <color indexed="10"/>
      <name val="Calibri"/>
    </font>
    <font>
      <sz val="24"/>
      <name val="Calibri"/>
    </font>
    <font>
      <sz val="24"/>
      <color indexed="8"/>
      <name val="Calibri"/>
    </font>
    <font>
      <sz val="11"/>
      <color indexed="9"/>
      <name val="Calibri"/>
    </font>
    <font>
      <sz val="11"/>
      <name val="Calibri"/>
      <family val="2"/>
    </font>
    <font>
      <sz val="14"/>
      <color indexed="8"/>
      <name val="Bell MT"/>
    </font>
    <font>
      <sz val="13"/>
      <color indexed="8"/>
      <name val="Times New Roman"/>
    </font>
    <font>
      <sz val="13"/>
      <color indexed="8"/>
      <name val="Calibri"/>
      <family val="2"/>
    </font>
    <font>
      <i/>
      <sz val="13"/>
      <color indexed="8"/>
      <name val="Times New Roman"/>
    </font>
    <font>
      <sz val="11"/>
      <color indexed="8"/>
      <name val="Times New Roman"/>
    </font>
    <font>
      <sz val="15"/>
      <color indexed="8"/>
      <name val="Times New Roman"/>
    </font>
    <font>
      <sz val="16"/>
      <color indexed="8"/>
      <name val="Times New Roman"/>
    </font>
    <font>
      <sz val="12"/>
      <color indexed="8"/>
      <name val="Calibri"/>
      <family val="2"/>
    </font>
    <font>
      <sz val="13"/>
      <color indexed="8"/>
      <name val="Times New Roman"/>
      <family val="1"/>
    </font>
    <font>
      <sz val="14"/>
      <color indexed="8"/>
      <name val="Times New Roman"/>
      <family val="1"/>
    </font>
  </fonts>
  <fills count="13">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46"/>
        <bgColor indexed="64"/>
      </patternFill>
    </fill>
    <fill>
      <patternFill patternType="solid">
        <fgColor indexed="10"/>
        <bgColor indexed="64"/>
      </patternFill>
    </fill>
    <fill>
      <patternFill patternType="solid">
        <fgColor indexed="45"/>
        <bgColor indexed="64"/>
      </patternFill>
    </fill>
    <fill>
      <patternFill patternType="solid">
        <fgColor indexed="23"/>
        <bgColor indexed="64"/>
      </patternFill>
    </fill>
    <fill>
      <patternFill patternType="solid">
        <fgColor indexed="55"/>
        <bgColor indexed="64"/>
      </patternFill>
    </fill>
    <fill>
      <patternFill patternType="solid">
        <fgColor indexed="49"/>
        <bgColor indexed="64"/>
      </patternFill>
    </fill>
  </fills>
  <borders count="81">
    <border>
      <left/>
      <right/>
      <top/>
      <bottom/>
      <diagonal/>
    </border>
    <border>
      <left style="thin">
        <color indexed="64"/>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9"/>
      </left>
      <right style="thin">
        <color indexed="9"/>
      </right>
      <top style="thin">
        <color indexed="9"/>
      </top>
      <bottom/>
      <diagonal/>
    </border>
    <border>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style="thin">
        <color indexed="55"/>
      </right>
      <top/>
      <bottom/>
      <diagonal/>
    </border>
    <border>
      <left/>
      <right style="thin">
        <color indexed="55"/>
      </right>
      <top/>
      <bottom style="thin">
        <color indexed="55"/>
      </bottom>
      <diagonal/>
    </border>
    <border>
      <left/>
      <right/>
      <top style="thin">
        <color indexed="9"/>
      </top>
      <bottom style="thin">
        <color indexed="9"/>
      </bottom>
      <diagonal/>
    </border>
    <border>
      <left style="medium">
        <color indexed="64"/>
      </left>
      <right/>
      <top style="medium">
        <color indexed="9"/>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9"/>
      </right>
      <top style="medium">
        <color indexed="64"/>
      </top>
      <bottom style="medium">
        <color indexed="9"/>
      </bottom>
      <diagonal/>
    </border>
    <border>
      <left style="medium">
        <color indexed="9"/>
      </left>
      <right style="medium">
        <color indexed="64"/>
      </right>
      <top style="medium">
        <color indexed="64"/>
      </top>
      <bottom/>
      <diagonal/>
    </border>
    <border>
      <left style="medium">
        <color indexed="64"/>
      </left>
      <right/>
      <top style="medium">
        <color indexed="9"/>
      </top>
      <bottom style="medium">
        <color indexed="9"/>
      </bottom>
      <diagonal/>
    </border>
    <border>
      <left style="double">
        <color indexed="8"/>
      </left>
      <right style="double">
        <color indexed="8"/>
      </right>
      <top style="double">
        <color indexed="8"/>
      </top>
      <bottom style="double">
        <color indexed="8"/>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diagonal/>
    </border>
    <border>
      <left style="medium">
        <color indexed="64"/>
      </left>
      <right/>
      <top style="medium">
        <color indexed="64"/>
      </top>
      <bottom style="thin">
        <color indexed="9"/>
      </bottom>
      <diagonal/>
    </border>
    <border>
      <left/>
      <right style="medium">
        <color indexed="64"/>
      </right>
      <top style="medium">
        <color indexed="64"/>
      </top>
      <bottom style="thin">
        <color indexed="9"/>
      </bottom>
      <diagonal/>
    </border>
    <border>
      <left style="medium">
        <color indexed="64"/>
      </left>
      <right style="thin">
        <color indexed="9"/>
      </right>
      <top style="medium">
        <color indexed="64"/>
      </top>
      <bottom style="thin">
        <color indexed="9"/>
      </bottom>
      <diagonal/>
    </border>
    <border>
      <left style="thin">
        <color indexed="9"/>
      </left>
      <right style="thin">
        <color indexed="9"/>
      </right>
      <top style="medium">
        <color indexed="64"/>
      </top>
      <bottom style="thin">
        <color indexed="9"/>
      </bottom>
      <diagonal/>
    </border>
    <border>
      <left style="thin">
        <color indexed="9"/>
      </left>
      <right style="medium">
        <color indexed="64"/>
      </right>
      <top style="medium">
        <color indexed="64"/>
      </top>
      <bottom style="thin">
        <color indexed="9"/>
      </bottom>
      <diagonal/>
    </border>
    <border>
      <left style="medium">
        <color indexed="64"/>
      </left>
      <right style="thin">
        <color indexed="9"/>
      </right>
      <top style="thin">
        <color indexed="9"/>
      </top>
      <bottom style="thin">
        <color indexed="9"/>
      </bottom>
      <diagonal/>
    </border>
    <border>
      <left style="thin">
        <color indexed="9"/>
      </left>
      <right style="medium">
        <color indexed="64"/>
      </right>
      <top style="thin">
        <color indexed="9"/>
      </top>
      <bottom/>
      <diagonal/>
    </border>
    <border>
      <left style="medium">
        <color indexed="64"/>
      </left>
      <right style="thin">
        <color indexed="22"/>
      </right>
      <top/>
      <bottom/>
      <diagonal/>
    </border>
    <border>
      <left style="medium">
        <color indexed="64"/>
      </left>
      <right/>
      <top style="thin">
        <color indexed="22"/>
      </top>
      <bottom style="thin">
        <color indexed="22"/>
      </bottom>
      <diagonal/>
    </border>
    <border>
      <left style="medium">
        <color indexed="64"/>
      </left>
      <right style="thin">
        <color indexed="22"/>
      </right>
      <top style="thin">
        <color indexed="22"/>
      </top>
      <bottom style="thin">
        <color indexed="22"/>
      </bottom>
      <diagonal/>
    </border>
    <border>
      <left style="medium">
        <color indexed="64"/>
      </left>
      <right/>
      <top style="thin">
        <color indexed="22"/>
      </top>
      <bottom style="medium">
        <color indexed="64"/>
      </bottom>
      <diagonal/>
    </border>
    <border>
      <left style="medium">
        <color indexed="64"/>
      </left>
      <right/>
      <top style="thin">
        <color indexed="9"/>
      </top>
      <bottom style="thin">
        <color indexed="9"/>
      </bottom>
      <diagonal/>
    </border>
    <border>
      <left style="thin">
        <color indexed="22"/>
      </left>
      <right style="medium">
        <color indexed="64"/>
      </right>
      <top/>
      <bottom style="thin">
        <color indexed="22"/>
      </bottom>
      <diagonal/>
    </border>
    <border>
      <left style="medium">
        <color indexed="64"/>
      </left>
      <right/>
      <top style="thin">
        <color indexed="9"/>
      </top>
      <bottom style="medium">
        <color indexed="64"/>
      </bottom>
      <diagonal/>
    </border>
    <border>
      <left style="thin">
        <color indexed="22"/>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thin">
        <color indexed="22"/>
      </left>
      <right style="thin">
        <color indexed="22"/>
      </right>
      <top style="medium">
        <color indexed="64"/>
      </top>
      <bottom/>
      <diagonal/>
    </border>
    <border>
      <left style="thin">
        <color indexed="22"/>
      </left>
      <right/>
      <top style="medium">
        <color indexed="64"/>
      </top>
      <bottom/>
      <diagonal/>
    </border>
    <border>
      <left/>
      <right/>
      <top style="thin">
        <color indexed="22"/>
      </top>
      <bottom/>
      <diagonal/>
    </border>
    <border>
      <left style="thin">
        <color indexed="9"/>
      </left>
      <right/>
      <top style="thin">
        <color indexed="9"/>
      </top>
      <bottom/>
      <diagonal/>
    </border>
    <border>
      <left/>
      <right/>
      <top style="dashed">
        <color indexed="64"/>
      </top>
      <bottom/>
      <diagonal/>
    </border>
    <border>
      <left style="medium">
        <color indexed="9"/>
      </left>
      <right/>
      <top style="medium">
        <color indexed="9"/>
      </top>
      <bottom/>
      <diagonal/>
    </border>
    <border>
      <left/>
      <right/>
      <top style="medium">
        <color indexed="9"/>
      </top>
      <bottom/>
      <diagonal/>
    </border>
    <border>
      <left style="medium">
        <color indexed="9"/>
      </left>
      <right/>
      <top/>
      <bottom style="thin">
        <color indexed="8"/>
      </bottom>
      <diagonal/>
    </border>
    <border>
      <left/>
      <right/>
      <top/>
      <bottom style="thin">
        <color indexed="8"/>
      </bottom>
      <diagonal/>
    </border>
    <border>
      <left style="dashed">
        <color indexed="64"/>
      </left>
      <right/>
      <top/>
      <bottom/>
      <diagonal/>
    </border>
    <border>
      <left/>
      <right style="medium">
        <color indexed="64"/>
      </right>
      <top style="thin">
        <color indexed="22"/>
      </top>
      <bottom style="thin">
        <color indexed="22"/>
      </bottom>
      <diagonal/>
    </border>
    <border>
      <left/>
      <right style="medium">
        <color indexed="64"/>
      </right>
      <top style="thin">
        <color indexed="22"/>
      </top>
      <bottom style="medium">
        <color indexed="64"/>
      </bottom>
      <diagonal/>
    </border>
    <border>
      <left style="medium">
        <color indexed="9"/>
      </left>
      <right/>
      <top/>
      <bottom/>
      <diagonal/>
    </border>
    <border>
      <left/>
      <right/>
      <top/>
      <bottom style="thin">
        <color indexed="22"/>
      </bottom>
      <diagonal/>
    </border>
    <border>
      <left style="thin">
        <color indexed="9"/>
      </left>
      <right/>
      <top/>
      <bottom style="thin">
        <color indexed="9"/>
      </bottom>
      <diagonal/>
    </border>
    <border>
      <left/>
      <right/>
      <top style="thin">
        <color indexed="9"/>
      </top>
      <bottom/>
      <diagonal/>
    </border>
    <border>
      <left/>
      <right style="thin">
        <color indexed="9"/>
      </right>
      <top style="thin">
        <color indexed="9"/>
      </top>
      <bottom style="thin">
        <color indexed="9"/>
      </bottom>
      <diagonal/>
    </border>
    <border>
      <left/>
      <right style="thin">
        <color indexed="9"/>
      </right>
      <top style="thin">
        <color indexed="9"/>
      </top>
      <bottom/>
      <diagonal/>
    </border>
    <border>
      <left/>
      <right/>
      <top style="thin">
        <color indexed="55"/>
      </top>
      <bottom/>
      <diagonal/>
    </border>
    <border>
      <left/>
      <right style="thin">
        <color indexed="9"/>
      </right>
      <top/>
      <bottom style="thin">
        <color indexed="9"/>
      </bottom>
      <diagonal/>
    </border>
    <border>
      <left/>
      <right/>
      <top/>
      <bottom style="thin">
        <color indexed="55"/>
      </bottom>
      <diagonal/>
    </border>
    <border>
      <left/>
      <right style="thin">
        <color indexed="22"/>
      </right>
      <top/>
      <bottom/>
      <diagonal/>
    </border>
    <border>
      <left/>
      <right style="thin">
        <color indexed="22"/>
      </right>
      <top/>
      <bottom style="thin">
        <color indexed="22"/>
      </bottom>
      <diagonal/>
    </border>
    <border>
      <left/>
      <right/>
      <top style="dashed">
        <color indexed="63"/>
      </top>
      <bottom/>
      <diagonal/>
    </border>
    <border>
      <left style="dashed">
        <color indexed="63"/>
      </left>
      <right/>
      <top style="dashed">
        <color indexed="63"/>
      </top>
      <bottom/>
      <diagonal/>
    </border>
    <border>
      <left style="dashed">
        <color indexed="63"/>
      </left>
      <right/>
      <top/>
      <bottom/>
      <diagonal/>
    </border>
    <border>
      <left/>
      <right/>
      <top/>
      <bottom style="dashed">
        <color indexed="63"/>
      </bottom>
      <diagonal/>
    </border>
    <border>
      <left style="dashed">
        <color indexed="63"/>
      </left>
      <right/>
      <top/>
      <bottom style="dashed">
        <color indexed="63"/>
      </bottom>
      <diagonal/>
    </border>
    <border>
      <left style="thin">
        <color indexed="22"/>
      </left>
      <right style="thin">
        <color indexed="22"/>
      </right>
      <top style="thin">
        <color indexed="22"/>
      </top>
      <bottom/>
      <diagonal/>
    </border>
    <border>
      <left style="thin">
        <color indexed="22"/>
      </left>
      <right/>
      <top/>
      <bottom style="thin">
        <color indexed="22"/>
      </bottom>
      <diagonal/>
    </border>
    <border>
      <left style="medium">
        <color indexed="64"/>
      </left>
      <right/>
      <top style="thin">
        <color indexed="9"/>
      </top>
      <bottom/>
      <diagonal/>
    </border>
    <border>
      <left style="medium">
        <color indexed="64"/>
      </left>
      <right/>
      <top/>
      <bottom style="thin">
        <color indexed="22"/>
      </bottom>
      <diagonal/>
    </border>
    <border>
      <left/>
      <right style="medium">
        <color indexed="64"/>
      </right>
      <top/>
      <bottom style="thin">
        <color indexed="22"/>
      </bottom>
      <diagonal/>
    </border>
  </borders>
  <cellStyleXfs count="3">
    <xf numFmtId="0" fontId="0" fillId="0" borderId="0"/>
    <xf numFmtId="9" fontId="2" fillId="0" borderId="0" applyFont="0" applyFill="0" applyBorder="0" applyAlignment="0" applyProtection="0"/>
    <xf numFmtId="164" fontId="2" fillId="0" borderId="0" applyFont="0" applyFill="0" applyBorder="0" applyAlignment="0" applyProtection="0"/>
  </cellStyleXfs>
  <cellXfs count="395">
    <xf numFmtId="0" fontId="0" fillId="0" borderId="0" xfId="0"/>
    <xf numFmtId="0" fontId="0" fillId="0" borderId="0" xfId="0" applyFill="1" applyBorder="1"/>
    <xf numFmtId="0" fontId="0" fillId="0" borderId="0" xfId="0" applyBorder="1"/>
    <xf numFmtId="0" fontId="0" fillId="0" borderId="0" xfId="0" applyAlignment="1">
      <alignment horizontal="left"/>
    </xf>
    <xf numFmtId="0" fontId="2" fillId="0" borderId="0" xfId="0" applyNumberFormat="1" applyFont="1" applyBorder="1" applyAlignment="1">
      <alignment horizontal="right"/>
    </xf>
    <xf numFmtId="0" fontId="0" fillId="0" borderId="0" xfId="0" applyBorder="1" applyAlignment="1">
      <alignment horizontal="right"/>
    </xf>
    <xf numFmtId="0" fontId="0" fillId="0" borderId="0" xfId="0" applyNumberFormat="1" applyFill="1" applyBorder="1" applyAlignment="1">
      <alignment horizontal="right"/>
    </xf>
    <xf numFmtId="0" fontId="0" fillId="0" borderId="0" xfId="0" applyNumberFormat="1" applyBorder="1" applyAlignment="1">
      <alignment horizontal="right"/>
    </xf>
    <xf numFmtId="0" fontId="0" fillId="0" borderId="3" xfId="0" applyFill="1" applyBorder="1"/>
    <xf numFmtId="0" fontId="0" fillId="0" borderId="2" xfId="0" applyFill="1" applyBorder="1"/>
    <xf numFmtId="0" fontId="2" fillId="0" borderId="0" xfId="0" applyFont="1" applyBorder="1" applyAlignment="1">
      <alignment horizontal="left"/>
    </xf>
    <xf numFmtId="2" fontId="0" fillId="0" borderId="0" xfId="0" applyNumberFormat="1" applyFill="1" applyBorder="1"/>
    <xf numFmtId="165" fontId="0" fillId="0" borderId="0" xfId="0" applyNumberFormat="1" applyBorder="1"/>
    <xf numFmtId="0" fontId="4" fillId="0" borderId="0" xfId="0" applyFont="1" applyFill="1" applyBorder="1"/>
    <xf numFmtId="0" fontId="0" fillId="0" borderId="0" xfId="0" applyFill="1"/>
    <xf numFmtId="0" fontId="1" fillId="0" borderId="0" xfId="0" applyFont="1" applyFill="1" applyBorder="1"/>
    <xf numFmtId="0" fontId="2" fillId="0" borderId="0" xfId="0" applyFont="1" applyFill="1" applyBorder="1" applyAlignment="1" applyProtection="1">
      <alignment horizontal="center"/>
    </xf>
    <xf numFmtId="0" fontId="0" fillId="0" borderId="1" xfId="0" applyFill="1" applyBorder="1"/>
    <xf numFmtId="165" fontId="0" fillId="0" borderId="0" xfId="0" applyNumberFormat="1" applyFill="1" applyBorder="1"/>
    <xf numFmtId="0" fontId="0" fillId="0" borderId="0" xfId="0" applyFill="1" applyBorder="1" applyAlignment="1">
      <alignment horizontal="right"/>
    </xf>
    <xf numFmtId="0" fontId="0" fillId="0" borderId="0" xfId="0" applyFill="1" applyAlignment="1"/>
    <xf numFmtId="166" fontId="0" fillId="0" borderId="0" xfId="0" applyNumberFormat="1" applyBorder="1"/>
    <xf numFmtId="166" fontId="0" fillId="0" borderId="0" xfId="0" applyNumberFormat="1" applyFill="1" applyBorder="1"/>
    <xf numFmtId="0" fontId="0" fillId="0" borderId="0" xfId="0" applyFill="1" applyBorder="1" applyAlignment="1">
      <alignment horizontal="left"/>
    </xf>
    <xf numFmtId="0" fontId="4" fillId="0" borderId="0" xfId="0" applyFont="1" applyAlignment="1">
      <alignment horizontal="center"/>
    </xf>
    <xf numFmtId="0" fontId="5" fillId="0" borderId="0" xfId="0" applyFont="1" applyFill="1" applyBorder="1"/>
    <xf numFmtId="0" fontId="0" fillId="0" borderId="0" xfId="0" applyFill="1" applyBorder="1" applyAlignment="1">
      <alignment horizontal="center"/>
    </xf>
    <xf numFmtId="0" fontId="0" fillId="0" borderId="0" xfId="0" applyBorder="1" applyAlignment="1">
      <alignment horizontal="left"/>
    </xf>
    <xf numFmtId="0" fontId="0" fillId="0" borderId="6" xfId="0" applyFill="1" applyBorder="1"/>
    <xf numFmtId="0" fontId="0" fillId="0" borderId="8" xfId="0" applyFill="1" applyBorder="1"/>
    <xf numFmtId="0" fontId="0" fillId="0" borderId="4" xfId="0" applyFill="1" applyBorder="1"/>
    <xf numFmtId="0" fontId="0" fillId="0" borderId="8" xfId="0" applyBorder="1"/>
    <xf numFmtId="0" fontId="0" fillId="0" borderId="3" xfId="0" applyBorder="1"/>
    <xf numFmtId="0" fontId="4" fillId="0" borderId="0" xfId="0" applyFont="1" applyFill="1"/>
    <xf numFmtId="0" fontId="0" fillId="0" borderId="7" xfId="0" applyBorder="1"/>
    <xf numFmtId="0" fontId="0" fillId="0" borderId="6" xfId="0" applyFill="1" applyBorder="1" applyAlignment="1">
      <alignment horizontal="left"/>
    </xf>
    <xf numFmtId="0" fontId="4" fillId="0" borderId="0" xfId="0" applyFont="1" applyFill="1" applyAlignment="1">
      <alignment horizontal="left"/>
    </xf>
    <xf numFmtId="0" fontId="2" fillId="0" borderId="0" xfId="0" applyFont="1" applyFill="1" applyBorder="1"/>
    <xf numFmtId="0" fontId="0" fillId="7" borderId="10" xfId="0" applyFill="1" applyBorder="1"/>
    <xf numFmtId="0" fontId="2" fillId="0" borderId="0" xfId="0" applyFont="1" applyBorder="1" applyAlignment="1"/>
    <xf numFmtId="0" fontId="2" fillId="0" borderId="0" xfId="0" applyFont="1" applyFill="1" applyBorder="1" applyAlignment="1">
      <alignment horizontal="left"/>
    </xf>
    <xf numFmtId="0" fontId="0" fillId="0" borderId="0" xfId="0" applyFill="1" applyAlignment="1"/>
    <xf numFmtId="0" fontId="2" fillId="0" borderId="0" xfId="0" applyFont="1" applyBorder="1" applyAlignment="1"/>
    <xf numFmtId="0" fontId="0" fillId="0" borderId="0" xfId="0" applyBorder="1" applyAlignment="1">
      <alignment horizontal="center"/>
    </xf>
    <xf numFmtId="0" fontId="9" fillId="0" borderId="0" xfId="0" applyFont="1"/>
    <xf numFmtId="0" fontId="0" fillId="0" borderId="0" xfId="0" applyFill="1" applyBorder="1" applyAlignment="1">
      <alignment wrapText="1"/>
    </xf>
    <xf numFmtId="164" fontId="0" fillId="0" borderId="0" xfId="0" applyNumberFormat="1"/>
    <xf numFmtId="167" fontId="0" fillId="0" borderId="0" xfId="2" applyNumberFormat="1" applyFont="1"/>
    <xf numFmtId="0" fontId="0" fillId="0" borderId="0" xfId="0" applyFill="1" applyBorder="1" applyAlignment="1"/>
    <xf numFmtId="0" fontId="2" fillId="3" borderId="0" xfId="0" applyFont="1" applyFill="1" applyBorder="1" applyAlignment="1" applyProtection="1">
      <alignment horizontal="center"/>
    </xf>
    <xf numFmtId="0" fontId="4" fillId="0" borderId="0" xfId="0" applyFont="1" applyFill="1" applyBorder="1" applyAlignment="1">
      <alignment horizontal="left"/>
    </xf>
    <xf numFmtId="1" fontId="0" fillId="0" borderId="0" xfId="0" applyNumberFormat="1" applyFill="1" applyBorder="1"/>
    <xf numFmtId="0" fontId="0" fillId="0" borderId="0" xfId="0" applyFill="1" applyBorder="1" applyAlignment="1">
      <alignment horizontal="left"/>
    </xf>
    <xf numFmtId="0" fontId="0" fillId="0" borderId="0" xfId="0" applyBorder="1" applyAlignment="1"/>
    <xf numFmtId="166" fontId="0" fillId="0" borderId="0" xfId="0" applyNumberFormat="1" applyFill="1"/>
    <xf numFmtId="166" fontId="0" fillId="0" borderId="0" xfId="0" applyNumberFormat="1"/>
    <xf numFmtId="0" fontId="2" fillId="0" borderId="0" xfId="0" applyFont="1" applyFill="1" applyBorder="1" applyAlignment="1" applyProtection="1">
      <alignment horizontal="left"/>
    </xf>
    <xf numFmtId="166" fontId="2" fillId="0" borderId="0" xfId="0" applyNumberFormat="1" applyFont="1" applyFill="1" applyBorder="1" applyAlignment="1" applyProtection="1">
      <alignment horizontal="center"/>
    </xf>
    <xf numFmtId="0" fontId="8" fillId="0" borderId="0" xfId="0" applyFont="1" applyFill="1" applyBorder="1" applyAlignment="1"/>
    <xf numFmtId="0" fontId="0" fillId="0" borderId="0" xfId="0" applyAlignment="1">
      <alignment horizontal="right"/>
    </xf>
    <xf numFmtId="0" fontId="0" fillId="0" borderId="0" xfId="0" applyFill="1" applyBorder="1" applyAlignment="1"/>
    <xf numFmtId="0" fontId="11" fillId="0" borderId="0" xfId="0" applyFont="1"/>
    <xf numFmtId="0" fontId="12" fillId="9" borderId="16" xfId="0" applyFont="1" applyFill="1" applyBorder="1" applyAlignment="1" applyProtection="1">
      <alignment horizontal="center" vertical="center"/>
    </xf>
    <xf numFmtId="0" fontId="12" fillId="3" borderId="17" xfId="0" applyFont="1" applyFill="1" applyBorder="1" applyAlignment="1" applyProtection="1">
      <alignment horizontal="center" vertical="center"/>
    </xf>
    <xf numFmtId="0" fontId="12" fillId="9" borderId="17" xfId="0" applyFont="1" applyFill="1" applyBorder="1" applyAlignment="1" applyProtection="1">
      <alignment horizontal="center" vertical="center"/>
    </xf>
    <xf numFmtId="0" fontId="12" fillId="8" borderId="17" xfId="0" applyFont="1" applyFill="1" applyBorder="1" applyAlignment="1" applyProtection="1">
      <alignment horizontal="center" vertical="center"/>
    </xf>
    <xf numFmtId="0" fontId="12" fillId="8" borderId="18" xfId="0" applyFont="1" applyFill="1" applyBorder="1" applyAlignment="1" applyProtection="1">
      <alignment horizontal="center" vertical="center"/>
    </xf>
    <xf numFmtId="0" fontId="0" fillId="0" borderId="15" xfId="0" applyBorder="1" applyAlignment="1">
      <alignment vertical="top"/>
    </xf>
    <xf numFmtId="0" fontId="9" fillId="3" borderId="13" xfId="0" applyFont="1" applyFill="1" applyBorder="1" applyAlignment="1">
      <alignment vertical="center" wrapText="1"/>
    </xf>
    <xf numFmtId="0" fontId="9" fillId="0" borderId="0" xfId="0" applyFont="1" applyFill="1" applyBorder="1"/>
    <xf numFmtId="0" fontId="0" fillId="0" borderId="5" xfId="0" applyFill="1" applyBorder="1"/>
    <xf numFmtId="0" fontId="0" fillId="0" borderId="7" xfId="0" applyFill="1" applyBorder="1"/>
    <xf numFmtId="0" fontId="0" fillId="0" borderId="9" xfId="0" applyFill="1" applyBorder="1"/>
    <xf numFmtId="0" fontId="0" fillId="0" borderId="17" xfId="0" applyBorder="1" applyAlignment="1">
      <alignment vertical="top"/>
    </xf>
    <xf numFmtId="0" fontId="9" fillId="3" borderId="11" xfId="0" applyFont="1" applyFill="1" applyBorder="1" applyAlignment="1">
      <alignment vertical="center" wrapText="1"/>
    </xf>
    <xf numFmtId="0" fontId="9" fillId="3" borderId="14" xfId="0" applyFont="1" applyFill="1" applyBorder="1" applyAlignment="1">
      <alignment vertical="center"/>
    </xf>
    <xf numFmtId="0" fontId="12" fillId="3" borderId="11" xfId="0" applyFont="1" applyFill="1" applyBorder="1" applyAlignment="1">
      <alignment vertical="center" wrapText="1"/>
    </xf>
    <xf numFmtId="0" fontId="0" fillId="0" borderId="25" xfId="0" applyFill="1" applyBorder="1" applyAlignment="1">
      <alignment vertical="center"/>
    </xf>
    <xf numFmtId="0" fontId="0" fillId="0" borderId="0" xfId="0" applyFill="1" applyBorder="1" applyAlignment="1">
      <alignment vertical="center"/>
    </xf>
    <xf numFmtId="0" fontId="13" fillId="10" borderId="24" xfId="0" applyFont="1" applyFill="1" applyBorder="1" applyAlignment="1">
      <alignment horizontal="center" vertical="center"/>
    </xf>
    <xf numFmtId="0" fontId="9" fillId="4" borderId="23" xfId="0" applyFont="1" applyFill="1" applyBorder="1" applyAlignment="1">
      <alignment horizontal="center"/>
    </xf>
    <xf numFmtId="0" fontId="20" fillId="0" borderId="6" xfId="0" applyFont="1" applyFill="1" applyBorder="1"/>
    <xf numFmtId="0" fontId="22" fillId="0" borderId="6" xfId="0" applyFont="1" applyFill="1" applyBorder="1"/>
    <xf numFmtId="0" fontId="23" fillId="0" borderId="6" xfId="0" applyFont="1" applyFill="1" applyBorder="1"/>
    <xf numFmtId="0" fontId="20" fillId="0" borderId="8" xfId="0" applyFont="1" applyFill="1" applyBorder="1"/>
    <xf numFmtId="10" fontId="9" fillId="0" borderId="0" xfId="1" applyNumberFormat="1" applyFont="1" applyFill="1" applyBorder="1"/>
    <xf numFmtId="0" fontId="9" fillId="3" borderId="13" xfId="0" applyFont="1" applyFill="1" applyBorder="1" applyAlignment="1">
      <alignment horizontal="center" vertical="center"/>
    </xf>
    <xf numFmtId="0" fontId="9" fillId="3" borderId="11" xfId="0" applyFont="1" applyFill="1" applyBorder="1" applyAlignment="1">
      <alignment horizontal="center" vertical="center"/>
    </xf>
    <xf numFmtId="10" fontId="9" fillId="0" borderId="30" xfId="1" applyNumberFormat="1" applyFont="1" applyFill="1" applyBorder="1"/>
    <xf numFmtId="9" fontId="9" fillId="4" borderId="23" xfId="1" applyFont="1" applyFill="1" applyBorder="1"/>
    <xf numFmtId="10" fontId="9" fillId="0" borderId="31" xfId="1" applyNumberFormat="1" applyFont="1" applyFill="1" applyBorder="1"/>
    <xf numFmtId="10" fontId="9" fillId="0" borderId="29" xfId="1" applyNumberFormat="1" applyFont="1" applyFill="1" applyBorder="1"/>
    <xf numFmtId="0" fontId="19" fillId="0" borderId="0" xfId="0" applyFont="1" applyFill="1" applyBorder="1"/>
    <xf numFmtId="0" fontId="8" fillId="0" borderId="0" xfId="0" applyFont="1" applyFill="1" applyBorder="1" applyAlignment="1">
      <alignment horizontal="left"/>
    </xf>
    <xf numFmtId="0" fontId="7" fillId="0" borderId="0" xfId="0" applyFont="1" applyFill="1" applyBorder="1" applyAlignment="1">
      <alignment horizontal="left"/>
    </xf>
    <xf numFmtId="10" fontId="9" fillId="0" borderId="28" xfId="1" applyNumberFormat="1" applyFont="1" applyBorder="1"/>
    <xf numFmtId="0" fontId="9" fillId="3" borderId="13" xfId="0" applyFont="1" applyFill="1" applyBorder="1" applyAlignment="1" applyProtection="1">
      <alignment horizontal="center" vertical="center"/>
    </xf>
    <xf numFmtId="0" fontId="9" fillId="3" borderId="37" xfId="0" applyFont="1" applyFill="1" applyBorder="1" applyAlignment="1">
      <alignment horizontal="center"/>
    </xf>
    <xf numFmtId="0" fontId="9" fillId="3" borderId="38" xfId="0" applyFont="1" applyFill="1" applyBorder="1" applyAlignment="1">
      <alignment horizontal="center"/>
    </xf>
    <xf numFmtId="0" fontId="9" fillId="0" borderId="6" xfId="0" applyFont="1" applyFill="1" applyBorder="1" applyAlignment="1">
      <alignment horizontal="center"/>
    </xf>
    <xf numFmtId="0" fontId="9" fillId="0" borderId="40" xfId="0" applyFont="1" applyFill="1" applyBorder="1" applyAlignment="1">
      <alignment horizontal="center"/>
    </xf>
    <xf numFmtId="0" fontId="9" fillId="0" borderId="42" xfId="0" applyFont="1" applyFill="1" applyBorder="1" applyAlignment="1">
      <alignment horizontal="center"/>
    </xf>
    <xf numFmtId="0" fontId="9" fillId="0" borderId="39" xfId="0" applyFont="1" applyFill="1" applyBorder="1" applyAlignment="1">
      <alignment horizontal="center"/>
    </xf>
    <xf numFmtId="0" fontId="9" fillId="0" borderId="41" xfId="0" applyFont="1" applyFill="1" applyBorder="1" applyAlignment="1">
      <alignment horizontal="center"/>
    </xf>
    <xf numFmtId="0" fontId="9" fillId="3" borderId="43" xfId="0" applyFont="1" applyFill="1" applyBorder="1" applyAlignment="1">
      <alignment horizontal="right"/>
    </xf>
    <xf numFmtId="9" fontId="9" fillId="0" borderId="44" xfId="1" applyFont="1" applyFill="1" applyBorder="1"/>
    <xf numFmtId="0" fontId="9" fillId="3" borderId="45" xfId="0" applyFont="1" applyFill="1" applyBorder="1" applyAlignment="1">
      <alignment horizontal="right"/>
    </xf>
    <xf numFmtId="0" fontId="9" fillId="0" borderId="46" xfId="0" applyFont="1" applyBorder="1"/>
    <xf numFmtId="0" fontId="9" fillId="0" borderId="47" xfId="0" applyFont="1" applyFill="1" applyBorder="1"/>
    <xf numFmtId="0" fontId="9" fillId="3" borderId="37" xfId="0" applyFont="1" applyFill="1" applyBorder="1" applyAlignment="1">
      <alignment horizontal="center" vertical="center"/>
    </xf>
    <xf numFmtId="0" fontId="9" fillId="3" borderId="38" xfId="0" applyFont="1" applyFill="1" applyBorder="1" applyAlignment="1">
      <alignment horizontal="center" vertical="center"/>
    </xf>
    <xf numFmtId="0" fontId="9" fillId="0" borderId="4" xfId="0" applyFont="1" applyFill="1" applyBorder="1"/>
    <xf numFmtId="0" fontId="13" fillId="10" borderId="48" xfId="0" applyFont="1" applyFill="1" applyBorder="1" applyAlignment="1">
      <alignment horizontal="center" vertical="center"/>
    </xf>
    <xf numFmtId="0" fontId="13" fillId="10" borderId="49" xfId="0" applyFont="1" applyFill="1" applyBorder="1" applyAlignment="1">
      <alignment horizontal="center" vertical="center"/>
    </xf>
    <xf numFmtId="0" fontId="9" fillId="0" borderId="5" xfId="0" applyFont="1" applyFill="1" applyBorder="1"/>
    <xf numFmtId="0" fontId="9" fillId="0" borderId="6" xfId="0" applyFont="1" applyFill="1" applyBorder="1"/>
    <xf numFmtId="0" fontId="9" fillId="3" borderId="43" xfId="0" applyFont="1" applyFill="1" applyBorder="1" applyAlignment="1">
      <alignment vertical="center" wrapText="1"/>
    </xf>
    <xf numFmtId="0" fontId="9" fillId="3" borderId="43" xfId="0" applyFont="1" applyFill="1" applyBorder="1" applyAlignment="1">
      <alignment vertical="center"/>
    </xf>
    <xf numFmtId="10" fontId="9" fillId="0" borderId="9" xfId="1" applyNumberFormat="1" applyFont="1" applyFill="1" applyBorder="1"/>
    <xf numFmtId="0" fontId="9" fillId="3" borderId="14" xfId="0" applyFont="1" applyFill="1" applyBorder="1" applyAlignment="1" applyProtection="1">
      <alignment horizontal="center" vertical="center"/>
    </xf>
    <xf numFmtId="10" fontId="9" fillId="3" borderId="3" xfId="1" applyNumberFormat="1" applyFont="1" applyFill="1" applyBorder="1"/>
    <xf numFmtId="10" fontId="0" fillId="0" borderId="28" xfId="1" applyNumberFormat="1" applyFont="1" applyFill="1" applyBorder="1"/>
    <xf numFmtId="10" fontId="0" fillId="0" borderId="50" xfId="1" applyNumberFormat="1" applyFont="1" applyFill="1" applyBorder="1"/>
    <xf numFmtId="0" fontId="0" fillId="0" borderId="5" xfId="0" applyBorder="1"/>
    <xf numFmtId="0" fontId="2" fillId="0" borderId="7" xfId="0" applyFont="1" applyFill="1" applyBorder="1" applyProtection="1"/>
    <xf numFmtId="0" fontId="0" fillId="0" borderId="9" xfId="0" applyBorder="1"/>
    <xf numFmtId="9" fontId="2" fillId="3" borderId="3" xfId="1" applyFont="1" applyFill="1" applyBorder="1"/>
    <xf numFmtId="10" fontId="0" fillId="0" borderId="23" xfId="1" applyNumberFormat="1" applyFont="1" applyBorder="1"/>
    <xf numFmtId="0" fontId="9" fillId="3" borderId="11"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10" fontId="0" fillId="0" borderId="23" xfId="1" applyNumberFormat="1" applyFont="1" applyFill="1" applyBorder="1"/>
    <xf numFmtId="0" fontId="9" fillId="3" borderId="51" xfId="0" applyFont="1" applyFill="1" applyBorder="1" applyAlignment="1">
      <alignment horizontal="center" vertical="center"/>
    </xf>
    <xf numFmtId="10" fontId="0" fillId="0" borderId="9" xfId="1" applyNumberFormat="1" applyFont="1" applyBorder="1"/>
    <xf numFmtId="10" fontId="2" fillId="3" borderId="3" xfId="1" applyNumberFormat="1" applyFont="1" applyFill="1" applyBorder="1"/>
    <xf numFmtId="0" fontId="0" fillId="0" borderId="4" xfId="0" applyBorder="1"/>
    <xf numFmtId="0" fontId="0" fillId="0" borderId="6" xfId="0" applyBorder="1"/>
    <xf numFmtId="10" fontId="0" fillId="0" borderId="9" xfId="1" applyNumberFormat="1" applyFont="1" applyFill="1" applyBorder="1"/>
    <xf numFmtId="0" fontId="0" fillId="5" borderId="52" xfId="0" applyFill="1" applyBorder="1"/>
    <xf numFmtId="0" fontId="19" fillId="5" borderId="52" xfId="0" applyFont="1" applyFill="1" applyBorder="1"/>
    <xf numFmtId="0" fontId="7" fillId="5" borderId="52" xfId="0" applyFont="1" applyFill="1" applyBorder="1"/>
    <xf numFmtId="0" fontId="0" fillId="0" borderId="0" xfId="0" applyFill="1" applyBorder="1" applyAlignment="1">
      <alignment horizontal="left"/>
    </xf>
    <xf numFmtId="0" fontId="0" fillId="0" borderId="0" xfId="0" applyFill="1" applyBorder="1" applyAlignment="1"/>
    <xf numFmtId="0" fontId="0" fillId="0" borderId="57" xfId="0" applyFill="1" applyBorder="1"/>
    <xf numFmtId="0" fontId="7" fillId="0" borderId="57" xfId="0" applyFont="1" applyFill="1" applyBorder="1" applyAlignment="1">
      <alignment horizontal="left"/>
    </xf>
    <xf numFmtId="0" fontId="2" fillId="0" borderId="57" xfId="0" applyFont="1" applyFill="1" applyBorder="1" applyAlignment="1" applyProtection="1">
      <alignment horizontal="left"/>
    </xf>
    <xf numFmtId="0" fontId="26" fillId="6" borderId="54" xfId="0" applyFont="1" applyFill="1" applyBorder="1" applyAlignment="1">
      <alignment horizontal="center" wrapText="1"/>
    </xf>
    <xf numFmtId="0" fontId="26" fillId="6" borderId="55" xfId="0" applyFont="1" applyFill="1" applyBorder="1" applyAlignment="1">
      <alignment horizontal="center" wrapText="1"/>
    </xf>
    <xf numFmtId="0" fontId="26" fillId="6" borderId="56" xfId="0" applyFont="1" applyFill="1" applyBorder="1" applyAlignment="1">
      <alignment horizontal="center" wrapText="1"/>
    </xf>
    <xf numFmtId="0" fontId="26" fillId="6" borderId="0" xfId="0" applyFont="1" applyFill="1" applyBorder="1" applyAlignment="1">
      <alignment horizontal="center" wrapText="1"/>
    </xf>
    <xf numFmtId="0" fontId="28" fillId="0" borderId="4" xfId="0" applyFont="1" applyFill="1" applyBorder="1"/>
    <xf numFmtId="0" fontId="2" fillId="0" borderId="0" xfId="0" applyFont="1" applyFill="1" applyBorder="1" applyAlignment="1"/>
    <xf numFmtId="0" fontId="0" fillId="0" borderId="2" xfId="0" applyBorder="1"/>
    <xf numFmtId="0" fontId="20" fillId="0" borderId="6" xfId="0" applyFont="1" applyBorder="1"/>
    <xf numFmtId="0" fontId="12" fillId="0" borderId="0" xfId="0" applyFont="1" applyFill="1" applyBorder="1" applyAlignment="1" applyProtection="1">
      <alignment horizontal="center" vertical="center"/>
    </xf>
    <xf numFmtId="0" fontId="33" fillId="10" borderId="0" xfId="0" applyFont="1" applyFill="1" applyBorder="1" applyAlignment="1">
      <alignment horizontal="center"/>
    </xf>
    <xf numFmtId="0" fontId="2" fillId="3" borderId="17" xfId="0" applyFont="1" applyFill="1" applyBorder="1" applyAlignment="1" applyProtection="1">
      <alignment horizontal="center" vertical="center"/>
    </xf>
    <xf numFmtId="1" fontId="2" fillId="0" borderId="61" xfId="0" applyNumberFormat="1" applyFont="1" applyFill="1" applyBorder="1" applyAlignment="1">
      <alignment horizontal="right"/>
    </xf>
    <xf numFmtId="1" fontId="2" fillId="0" borderId="28" xfId="0" applyNumberFormat="1" applyFont="1" applyFill="1" applyBorder="1" applyAlignment="1">
      <alignment horizontal="right"/>
    </xf>
    <xf numFmtId="0" fontId="33" fillId="10" borderId="12" xfId="0" applyFont="1" applyFill="1" applyBorder="1" applyAlignment="1">
      <alignment horizontal="center"/>
    </xf>
    <xf numFmtId="0" fontId="2" fillId="3" borderId="21" xfId="0" applyFont="1" applyFill="1" applyBorder="1" applyAlignment="1" applyProtection="1">
      <alignment horizontal="left"/>
    </xf>
    <xf numFmtId="0" fontId="18" fillId="10" borderId="12" xfId="0" applyFont="1" applyFill="1" applyBorder="1" applyAlignment="1">
      <alignment horizontal="center" vertical="center"/>
    </xf>
    <xf numFmtId="0" fontId="33" fillId="10" borderId="21" xfId="0" applyFont="1" applyFill="1" applyBorder="1" applyAlignment="1">
      <alignment horizontal="center"/>
    </xf>
    <xf numFmtId="165" fontId="0" fillId="0" borderId="61" xfId="0" applyNumberFormat="1" applyFill="1" applyBorder="1"/>
    <xf numFmtId="165" fontId="0" fillId="0" borderId="28" xfId="0" applyNumberFormat="1" applyFill="1" applyBorder="1"/>
    <xf numFmtId="0" fontId="33" fillId="10" borderId="21" xfId="0" applyFont="1" applyFill="1" applyBorder="1" applyAlignment="1">
      <alignment horizontal="center" vertical="center"/>
    </xf>
    <xf numFmtId="0" fontId="9" fillId="3" borderId="13" xfId="0" applyFont="1" applyFill="1" applyBorder="1" applyAlignment="1">
      <alignment vertical="center"/>
    </xf>
    <xf numFmtId="0" fontId="9" fillId="3" borderId="11" xfId="0" applyFont="1" applyFill="1" applyBorder="1" applyAlignment="1">
      <alignment vertical="center"/>
    </xf>
    <xf numFmtId="0" fontId="0" fillId="3" borderId="0" xfId="0" applyFill="1" applyBorder="1" applyAlignment="1">
      <alignment horizontal="right"/>
    </xf>
    <xf numFmtId="0" fontId="0" fillId="3" borderId="13" xfId="0" applyFill="1" applyBorder="1" applyAlignment="1">
      <alignment horizontal="right"/>
    </xf>
    <xf numFmtId="165" fontId="0" fillId="3" borderId="13" xfId="0" applyNumberFormat="1" applyFill="1" applyBorder="1"/>
    <xf numFmtId="0" fontId="18" fillId="10" borderId="13" xfId="0" applyFont="1" applyFill="1" applyBorder="1" applyAlignment="1">
      <alignment horizontal="right" vertical="center"/>
    </xf>
    <xf numFmtId="0" fontId="18" fillId="0" borderId="13" xfId="0" applyFont="1" applyFill="1" applyBorder="1" applyAlignment="1">
      <alignment horizontal="right" vertical="center"/>
    </xf>
    <xf numFmtId="0" fontId="0" fillId="3" borderId="0" xfId="0" applyFill="1"/>
    <xf numFmtId="0" fontId="0" fillId="3" borderId="62" xfId="0" applyFill="1" applyBorder="1" applyAlignment="1">
      <alignment horizontal="right"/>
    </xf>
    <xf numFmtId="0" fontId="0" fillId="3" borderId="51" xfId="0" applyFill="1" applyBorder="1"/>
    <xf numFmtId="0" fontId="33" fillId="10" borderId="12" xfId="0" applyFont="1" applyFill="1" applyBorder="1" applyAlignment="1">
      <alignment horizontal="right"/>
    </xf>
    <xf numFmtId="0" fontId="33" fillId="10" borderId="21" xfId="0" applyFont="1" applyFill="1" applyBorder="1" applyAlignment="1">
      <alignment horizontal="right"/>
    </xf>
    <xf numFmtId="166" fontId="0" fillId="0" borderId="61" xfId="0" applyNumberFormat="1" applyFill="1" applyBorder="1"/>
    <xf numFmtId="166" fontId="0" fillId="0" borderId="28" xfId="0" applyNumberFormat="1" applyFill="1" applyBorder="1"/>
    <xf numFmtId="0" fontId="33" fillId="10" borderId="63" xfId="0" applyFont="1" applyFill="1" applyBorder="1" applyAlignment="1">
      <alignment horizontal="right"/>
    </xf>
    <xf numFmtId="0" fontId="2" fillId="3" borderId="16" xfId="0" applyFont="1" applyFill="1" applyBorder="1" applyAlignment="1" applyProtection="1">
      <alignment horizontal="center"/>
    </xf>
    <xf numFmtId="0" fontId="2" fillId="3" borderId="16"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0" fillId="11" borderId="6" xfId="0" applyFill="1" applyBorder="1"/>
    <xf numFmtId="0" fontId="0" fillId="3" borderId="13" xfId="0" applyFill="1" applyBorder="1"/>
    <xf numFmtId="0" fontId="0" fillId="3" borderId="13" xfId="0" applyFill="1" applyBorder="1" applyAlignment="1">
      <alignment horizontal="left"/>
    </xf>
    <xf numFmtId="0" fontId="2" fillId="3" borderId="13" xfId="0" applyFont="1" applyFill="1" applyBorder="1" applyAlignment="1">
      <alignment horizontal="left"/>
    </xf>
    <xf numFmtId="0" fontId="33" fillId="10" borderId="0" xfId="0" applyFont="1" applyFill="1" applyBorder="1" applyAlignment="1">
      <alignment horizontal="left"/>
    </xf>
    <xf numFmtId="0" fontId="2" fillId="3" borderId="21" xfId="0" applyFont="1" applyFill="1" applyBorder="1" applyAlignment="1">
      <alignment horizontal="left"/>
    </xf>
    <xf numFmtId="0" fontId="33" fillId="10" borderId="0" xfId="0" applyFont="1" applyFill="1" applyAlignment="1">
      <alignment horizontal="left"/>
    </xf>
    <xf numFmtId="0" fontId="2" fillId="0" borderId="0" xfId="0" applyFont="1" applyAlignment="1">
      <alignment horizontal="left"/>
    </xf>
    <xf numFmtId="166" fontId="0" fillId="2" borderId="50" xfId="0" applyNumberFormat="1" applyFill="1" applyBorder="1"/>
    <xf numFmtId="0" fontId="2" fillId="12" borderId="64" xfId="0" applyFont="1" applyFill="1" applyBorder="1" applyAlignment="1" applyProtection="1">
      <alignment horizontal="center"/>
    </xf>
    <xf numFmtId="0" fontId="2" fillId="12" borderId="13" xfId="0" applyFont="1" applyFill="1" applyBorder="1" applyAlignment="1" applyProtection="1">
      <alignment horizontal="center"/>
    </xf>
    <xf numFmtId="166" fontId="0" fillId="2" borderId="64" xfId="0" applyNumberFormat="1" applyFill="1" applyBorder="1"/>
    <xf numFmtId="166" fontId="0" fillId="2" borderId="13" xfId="0" applyNumberFormat="1" applyFill="1" applyBorder="1"/>
    <xf numFmtId="166" fontId="0" fillId="2" borderId="65" xfId="0" applyNumberFormat="1" applyFill="1" applyBorder="1"/>
    <xf numFmtId="166" fontId="0" fillId="2" borderId="11" xfId="0" applyNumberFormat="1" applyFill="1" applyBorder="1"/>
    <xf numFmtId="0" fontId="0" fillId="12" borderId="67" xfId="0" applyFill="1" applyBorder="1"/>
    <xf numFmtId="0" fontId="0" fillId="12" borderId="15" xfId="0" applyFill="1" applyBorder="1"/>
    <xf numFmtId="166" fontId="0" fillId="2" borderId="66" xfId="0" applyNumberFormat="1" applyFill="1" applyBorder="1"/>
    <xf numFmtId="166" fontId="0" fillId="0" borderId="61" xfId="0" applyNumberFormat="1" applyBorder="1"/>
    <xf numFmtId="166" fontId="0" fillId="0" borderId="19" xfId="0" applyNumberFormat="1" applyBorder="1"/>
    <xf numFmtId="166" fontId="0" fillId="0" borderId="68" xfId="0" applyNumberFormat="1" applyBorder="1"/>
    <xf numFmtId="166" fontId="0" fillId="0" borderId="20" xfId="0" applyNumberFormat="1" applyBorder="1"/>
    <xf numFmtId="2" fontId="0" fillId="2" borderId="13" xfId="0" applyNumberFormat="1" applyFill="1" applyBorder="1"/>
    <xf numFmtId="0" fontId="33" fillId="11" borderId="64" xfId="0" applyFont="1" applyFill="1" applyBorder="1"/>
    <xf numFmtId="0" fontId="0" fillId="3" borderId="13" xfId="0" applyFill="1" applyBorder="1" applyAlignment="1">
      <alignment horizontal="center"/>
    </xf>
    <xf numFmtId="0" fontId="2" fillId="3" borderId="13" xfId="0" applyFont="1" applyFill="1" applyBorder="1" applyAlignment="1">
      <alignment horizontal="center"/>
    </xf>
    <xf numFmtId="0" fontId="33" fillId="11" borderId="21" xfId="0" applyFont="1" applyFill="1" applyBorder="1"/>
    <xf numFmtId="0" fontId="0" fillId="3" borderId="0" xfId="0" applyFill="1" applyBorder="1" applyAlignment="1">
      <alignment horizontal="center"/>
    </xf>
    <xf numFmtId="0" fontId="2" fillId="3" borderId="0" xfId="0" applyFont="1" applyFill="1" applyBorder="1" applyAlignment="1">
      <alignment horizontal="center"/>
    </xf>
    <xf numFmtId="0" fontId="33" fillId="11" borderId="21" xfId="0" applyFont="1" applyFill="1" applyBorder="1" applyAlignment="1">
      <alignment horizontal="right"/>
    </xf>
    <xf numFmtId="0" fontId="33" fillId="11" borderId="0" xfId="0" applyFont="1" applyFill="1" applyBorder="1" applyAlignment="1">
      <alignment horizontal="right" wrapText="1"/>
    </xf>
    <xf numFmtId="166" fontId="0" fillId="0" borderId="28" xfId="0" applyNumberFormat="1" applyBorder="1"/>
    <xf numFmtId="166" fontId="0" fillId="0" borderId="63" xfId="0" applyNumberFormat="1" applyBorder="1"/>
    <xf numFmtId="0" fontId="0" fillId="3" borderId="11" xfId="0" applyFill="1" applyBorder="1" applyAlignment="1">
      <alignment horizontal="center"/>
    </xf>
    <xf numFmtId="0" fontId="2" fillId="3" borderId="11" xfId="0" applyFont="1" applyFill="1" applyBorder="1" applyAlignment="1">
      <alignment horizontal="center"/>
    </xf>
    <xf numFmtId="166" fontId="0" fillId="0" borderId="50" xfId="0" applyNumberFormat="1" applyBorder="1"/>
    <xf numFmtId="0" fontId="0" fillId="0" borderId="28" xfId="0" applyBorder="1"/>
    <xf numFmtId="0" fontId="0" fillId="0" borderId="50" xfId="0" applyBorder="1"/>
    <xf numFmtId="0" fontId="0" fillId="0" borderId="61" xfId="0" applyBorder="1"/>
    <xf numFmtId="0" fontId="33" fillId="10" borderId="62" xfId="0" applyFont="1" applyFill="1" applyBorder="1" applyAlignment="1" applyProtection="1">
      <alignment horizontal="center"/>
    </xf>
    <xf numFmtId="0" fontId="0" fillId="3" borderId="65" xfId="0" applyFill="1" applyBorder="1" applyAlignment="1">
      <alignment horizontal="center"/>
    </xf>
    <xf numFmtId="0" fontId="33" fillId="10" borderId="67" xfId="0" applyFont="1" applyFill="1" applyBorder="1" applyAlignment="1">
      <alignment horizontal="center"/>
    </xf>
    <xf numFmtId="0" fontId="9" fillId="3" borderId="14" xfId="0" applyFont="1" applyFill="1" applyBorder="1" applyAlignment="1">
      <alignment vertical="center" wrapText="1"/>
    </xf>
    <xf numFmtId="0" fontId="12" fillId="3" borderId="11"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vertical="center"/>
    </xf>
    <xf numFmtId="0" fontId="12" fillId="0" borderId="0" xfId="0" applyFont="1" applyFill="1" applyBorder="1" applyAlignment="1">
      <alignment vertical="center" wrapText="1"/>
    </xf>
    <xf numFmtId="0" fontId="9" fillId="3" borderId="21" xfId="0" applyFont="1" applyFill="1" applyBorder="1" applyAlignment="1">
      <alignment vertical="center" wrapText="1"/>
    </xf>
    <xf numFmtId="0" fontId="0" fillId="3" borderId="21" xfId="0" applyFill="1" applyBorder="1"/>
    <xf numFmtId="0" fontId="9" fillId="3" borderId="21" xfId="0" applyFont="1" applyFill="1" applyBorder="1" applyAlignment="1">
      <alignment vertical="center"/>
    </xf>
    <xf numFmtId="0" fontId="12" fillId="3" borderId="21" xfId="0" applyFont="1" applyFill="1" applyBorder="1" applyAlignment="1">
      <alignment vertical="center" wrapText="1"/>
    </xf>
    <xf numFmtId="0" fontId="18" fillId="10" borderId="67" xfId="0" applyFont="1" applyFill="1" applyBorder="1" applyAlignment="1" applyProtection="1">
      <alignment horizontal="center"/>
    </xf>
    <xf numFmtId="0" fontId="33" fillId="10" borderId="15" xfId="0" applyFont="1" applyFill="1" applyBorder="1" applyAlignment="1">
      <alignment horizontal="center"/>
    </xf>
    <xf numFmtId="0" fontId="33" fillId="10" borderId="15" xfId="0" applyFont="1" applyFill="1" applyBorder="1" applyAlignment="1" applyProtection="1">
      <alignment horizontal="center"/>
    </xf>
    <xf numFmtId="0" fontId="0" fillId="0" borderId="69" xfId="0" applyBorder="1"/>
    <xf numFmtId="0" fontId="0" fillId="0" borderId="70" xfId="0" applyBorder="1"/>
    <xf numFmtId="166" fontId="0" fillId="0" borderId="69" xfId="0" applyNumberFormat="1" applyBorder="1"/>
    <xf numFmtId="166" fontId="0" fillId="0" borderId="70" xfId="0" applyNumberFormat="1" applyBorder="1"/>
    <xf numFmtId="0" fontId="0" fillId="2" borderId="13" xfId="0" applyFill="1" applyBorder="1"/>
    <xf numFmtId="0" fontId="33" fillId="10" borderId="13" xfId="0" applyFont="1" applyFill="1" applyBorder="1"/>
    <xf numFmtId="0" fontId="34" fillId="3" borderId="13" xfId="0" applyFont="1" applyFill="1" applyBorder="1"/>
    <xf numFmtId="0" fontId="0" fillId="5" borderId="71" xfId="0" applyFill="1" applyBorder="1"/>
    <xf numFmtId="0" fontId="20" fillId="5" borderId="71" xfId="0" applyFont="1" applyFill="1" applyBorder="1"/>
    <xf numFmtId="0" fontId="0" fillId="5" borderId="71" xfId="0" applyFill="1" applyBorder="1" applyAlignment="1">
      <alignment horizontal="left"/>
    </xf>
    <xf numFmtId="0" fontId="0" fillId="0" borderId="71" xfId="0" applyBorder="1"/>
    <xf numFmtId="0" fontId="0" fillId="5" borderId="72" xfId="0" applyFill="1" applyBorder="1"/>
    <xf numFmtId="0" fontId="0" fillId="0" borderId="73" xfId="0" applyFill="1" applyBorder="1"/>
    <xf numFmtId="0" fontId="0" fillId="0" borderId="73" xfId="0" applyFill="1" applyBorder="1" applyAlignment="1"/>
    <xf numFmtId="2" fontId="0" fillId="0" borderId="73" xfId="0" applyNumberFormat="1" applyFill="1" applyBorder="1"/>
    <xf numFmtId="166" fontId="0" fillId="0" borderId="73" xfId="0" applyNumberFormat="1" applyFill="1" applyBorder="1"/>
    <xf numFmtId="0" fontId="0" fillId="0" borderId="57" xfId="0" applyBorder="1"/>
    <xf numFmtId="0" fontId="0" fillId="0" borderId="73" xfId="0" applyBorder="1"/>
    <xf numFmtId="0" fontId="2" fillId="0" borderId="73" xfId="0" applyFont="1" applyBorder="1" applyAlignment="1"/>
    <xf numFmtId="0" fontId="0" fillId="0" borderId="73" xfId="0" applyFill="1" applyBorder="1" applyAlignment="1">
      <alignment horizontal="right"/>
    </xf>
    <xf numFmtId="165" fontId="0" fillId="0" borderId="73" xfId="0" applyNumberFormat="1" applyFill="1" applyBorder="1"/>
    <xf numFmtId="0" fontId="0" fillId="0" borderId="74" xfId="0" applyBorder="1"/>
    <xf numFmtId="0" fontId="0" fillId="0" borderId="74" xfId="0" applyBorder="1" applyAlignment="1">
      <alignment horizontal="left"/>
    </xf>
    <xf numFmtId="0" fontId="0" fillId="0" borderId="74" xfId="0" applyFill="1" applyBorder="1"/>
    <xf numFmtId="0" fontId="0" fillId="0" borderId="75" xfId="0" applyBorder="1"/>
    <xf numFmtId="0" fontId="0" fillId="0" borderId="75" xfId="0" applyFill="1" applyBorder="1"/>
    <xf numFmtId="0" fontId="20" fillId="0" borderId="6" xfId="0" applyFont="1" applyBorder="1" applyAlignment="1">
      <alignment horizontal="justify"/>
    </xf>
    <xf numFmtId="0" fontId="35" fillId="0" borderId="6" xfId="0" applyFont="1" applyBorder="1" applyAlignment="1">
      <alignment horizontal="justify"/>
    </xf>
    <xf numFmtId="0" fontId="12" fillId="0" borderId="4" xfId="0" applyFont="1" applyBorder="1"/>
    <xf numFmtId="0" fontId="12" fillId="0" borderId="5" xfId="0" applyFont="1" applyBorder="1"/>
    <xf numFmtId="0" fontId="12" fillId="0" borderId="7" xfId="0" applyFont="1" applyBorder="1"/>
    <xf numFmtId="0" fontId="12" fillId="0" borderId="8" xfId="0" applyFont="1" applyBorder="1"/>
    <xf numFmtId="0" fontId="12" fillId="0" borderId="9" xfId="0" applyFont="1" applyBorder="1"/>
    <xf numFmtId="0" fontId="2" fillId="3" borderId="51" xfId="0" applyFont="1" applyFill="1" applyBorder="1" applyAlignment="1">
      <alignment horizontal="center"/>
    </xf>
    <xf numFmtId="0" fontId="2" fillId="3" borderId="14" xfId="0" applyFont="1" applyFill="1" applyBorder="1" applyAlignment="1">
      <alignment horizontal="center"/>
    </xf>
    <xf numFmtId="0" fontId="0" fillId="3" borderId="64" xfId="0" applyFill="1" applyBorder="1" applyAlignment="1">
      <alignment horizontal="center"/>
    </xf>
    <xf numFmtId="0" fontId="2" fillId="3" borderId="64" xfId="0" applyFont="1" applyFill="1" applyBorder="1" applyAlignment="1">
      <alignment horizontal="center"/>
    </xf>
    <xf numFmtId="0" fontId="2" fillId="3" borderId="65" xfId="0" applyFont="1" applyFill="1" applyBorder="1" applyAlignment="1">
      <alignment horizontal="center"/>
    </xf>
    <xf numFmtId="0" fontId="9" fillId="0" borderId="76" xfId="0" applyFont="1" applyFill="1" applyBorder="1" applyAlignment="1" applyProtection="1">
      <alignment horizontal="center"/>
    </xf>
    <xf numFmtId="0" fontId="9" fillId="3" borderId="78" xfId="0" applyFont="1" applyFill="1" applyBorder="1" applyAlignment="1">
      <alignment vertical="center"/>
    </xf>
    <xf numFmtId="10" fontId="9" fillId="0" borderId="50" xfId="1" applyNumberFormat="1" applyFont="1" applyBorder="1"/>
    <xf numFmtId="0" fontId="9" fillId="0" borderId="8" xfId="0" applyFont="1" applyFill="1" applyBorder="1" applyAlignment="1">
      <alignment wrapText="1"/>
    </xf>
    <xf numFmtId="10" fontId="9" fillId="0" borderId="30" xfId="1" applyNumberFormat="1" applyFont="1" applyFill="1" applyBorder="1" applyAlignment="1">
      <alignment vertical="center"/>
    </xf>
    <xf numFmtId="10" fontId="9" fillId="0" borderId="31" xfId="1" applyNumberFormat="1" applyFont="1" applyFill="1" applyBorder="1" applyAlignment="1">
      <alignment vertical="center"/>
    </xf>
    <xf numFmtId="10" fontId="0" fillId="0" borderId="28" xfId="1" applyNumberFormat="1" applyFont="1" applyFill="1" applyBorder="1" applyAlignment="1">
      <alignment vertical="center"/>
    </xf>
    <xf numFmtId="10" fontId="0" fillId="0" borderId="50" xfId="1" applyNumberFormat="1" applyFont="1" applyFill="1" applyBorder="1" applyAlignment="1">
      <alignment vertical="center"/>
    </xf>
    <xf numFmtId="0" fontId="0" fillId="0" borderId="0" xfId="0" applyFill="1" applyAlignment="1">
      <alignment horizontal="right"/>
    </xf>
    <xf numFmtId="0" fontId="9" fillId="9" borderId="15" xfId="0" applyFont="1" applyFill="1" applyBorder="1" applyAlignment="1">
      <alignment horizontal="center"/>
    </xf>
    <xf numFmtId="0" fontId="9" fillId="3" borderId="17" xfId="0" applyFont="1" applyFill="1" applyBorder="1" applyAlignment="1">
      <alignment horizontal="center"/>
    </xf>
    <xf numFmtId="0" fontId="9" fillId="8" borderId="15" xfId="0" applyFont="1" applyFill="1" applyBorder="1" applyAlignment="1">
      <alignment horizontal="center"/>
    </xf>
    <xf numFmtId="0" fontId="36" fillId="0" borderId="0" xfId="0" applyFont="1"/>
    <xf numFmtId="0" fontId="37" fillId="0" borderId="0" xfId="0" applyFont="1" applyFill="1"/>
    <xf numFmtId="0" fontId="37" fillId="0" borderId="0" xfId="0" applyFont="1" applyFill="1" applyBorder="1"/>
    <xf numFmtId="0" fontId="32" fillId="0" borderId="0" xfId="0" applyFont="1" applyBorder="1" applyAlignment="1">
      <alignment horizontal="center" wrapText="1"/>
    </xf>
    <xf numFmtId="0" fontId="29" fillId="6" borderId="0" xfId="0" applyFont="1" applyFill="1" applyBorder="1" applyAlignment="1">
      <alignment horizontal="center" wrapText="1"/>
    </xf>
    <xf numFmtId="166" fontId="0" fillId="12" borderId="67" xfId="0" applyNumberFormat="1" applyFill="1" applyBorder="1"/>
    <xf numFmtId="0" fontId="9" fillId="0" borderId="0" xfId="0" applyFont="1" applyFill="1" applyBorder="1" applyAlignment="1">
      <alignment horizontal="right"/>
    </xf>
    <xf numFmtId="166" fontId="9" fillId="0" borderId="0" xfId="0" applyNumberFormat="1" applyFont="1" applyFill="1" applyBorder="1" applyAlignment="1">
      <alignment horizontal="center"/>
    </xf>
    <xf numFmtId="1" fontId="9" fillId="0" borderId="0" xfId="0" applyNumberFormat="1" applyFont="1" applyFill="1" applyBorder="1" applyAlignment="1">
      <alignment horizontal="right"/>
    </xf>
    <xf numFmtId="0" fontId="9" fillId="0" borderId="0" xfId="0" applyFont="1" applyFill="1" applyBorder="1" applyAlignment="1">
      <alignment horizontal="center"/>
    </xf>
    <xf numFmtId="0" fontId="36" fillId="0" borderId="0" xfId="0" applyFont="1" applyFill="1"/>
    <xf numFmtId="0" fontId="9" fillId="10" borderId="0" xfId="0" applyFont="1" applyFill="1" applyBorder="1" applyAlignment="1">
      <alignment horizontal="center"/>
    </xf>
    <xf numFmtId="0" fontId="9" fillId="10" borderId="0" xfId="0" applyFont="1" applyFill="1" applyBorder="1" applyAlignment="1" applyProtection="1">
      <alignment horizontal="center"/>
    </xf>
    <xf numFmtId="0" fontId="39" fillId="0" borderId="0" xfId="0" applyFont="1"/>
    <xf numFmtId="0" fontId="39" fillId="0" borderId="0" xfId="0" applyFont="1" applyFill="1" applyBorder="1" applyAlignment="1">
      <alignment horizontal="left"/>
    </xf>
    <xf numFmtId="0" fontId="37" fillId="2" borderId="79" xfId="0" applyFont="1" applyFill="1" applyBorder="1" applyAlignment="1">
      <alignment horizontal="center"/>
    </xf>
    <xf numFmtId="0" fontId="37" fillId="2" borderId="80" xfId="0" applyFont="1" applyFill="1" applyBorder="1" applyAlignment="1">
      <alignment horizontal="center"/>
    </xf>
    <xf numFmtId="0" fontId="37" fillId="2" borderId="40" xfId="0" applyFont="1" applyFill="1" applyBorder="1" applyAlignment="1">
      <alignment horizontal="center"/>
    </xf>
    <xf numFmtId="0" fontId="37" fillId="2" borderId="58" xfId="0" applyFont="1" applyFill="1" applyBorder="1" applyAlignment="1">
      <alignment horizontal="center"/>
    </xf>
    <xf numFmtId="0" fontId="37" fillId="2" borderId="42" xfId="0" applyFont="1" applyFill="1" applyBorder="1" applyAlignment="1">
      <alignment horizontal="center"/>
    </xf>
    <xf numFmtId="0" fontId="37" fillId="2" borderId="59" xfId="0" applyFont="1" applyFill="1" applyBorder="1" applyAlignment="1">
      <alignment horizontal="center"/>
    </xf>
    <xf numFmtId="0" fontId="20" fillId="0" borderId="0" xfId="0" applyFont="1" applyFill="1" applyBorder="1"/>
    <xf numFmtId="0" fontId="20" fillId="0" borderId="0" xfId="0" applyFont="1" applyFill="1"/>
    <xf numFmtId="0" fontId="41" fillId="0" borderId="4" xfId="0" applyFont="1" applyFill="1" applyBorder="1"/>
    <xf numFmtId="0" fontId="20" fillId="0" borderId="8" xfId="0" applyFont="1" applyBorder="1"/>
    <xf numFmtId="10" fontId="0" fillId="0" borderId="50" xfId="1" applyNumberFormat="1" applyFont="1" applyFill="1" applyBorder="1" applyAlignment="1">
      <alignment vertical="center"/>
    </xf>
    <xf numFmtId="10" fontId="9" fillId="0" borderId="31" xfId="1" applyNumberFormat="1" applyFont="1" applyFill="1" applyBorder="1" applyAlignment="1">
      <alignment vertical="center"/>
    </xf>
    <xf numFmtId="0" fontId="12" fillId="3" borderId="11" xfId="0" applyFont="1" applyFill="1" applyBorder="1" applyAlignment="1">
      <alignment vertical="center" wrapText="1"/>
    </xf>
    <xf numFmtId="0" fontId="12" fillId="3" borderId="21" xfId="0" applyFont="1" applyFill="1" applyBorder="1" applyAlignment="1">
      <alignment vertical="center" wrapText="1"/>
    </xf>
    <xf numFmtId="10" fontId="9" fillId="0" borderId="30" xfId="1" applyNumberFormat="1" applyFont="1" applyFill="1" applyBorder="1" applyAlignment="1"/>
    <xf numFmtId="10" fontId="0" fillId="0" borderId="28" xfId="1" applyNumberFormat="1" applyFont="1" applyFill="1" applyBorder="1" applyAlignment="1"/>
    <xf numFmtId="0" fontId="8" fillId="0" borderId="0" xfId="0" applyFont="1" applyFill="1" applyBorder="1" applyAlignment="1"/>
    <xf numFmtId="0" fontId="12" fillId="3" borderId="63" xfId="0" applyFont="1" applyFill="1" applyBorder="1" applyAlignment="1">
      <alignment vertical="center" wrapText="1"/>
    </xf>
    <xf numFmtId="0" fontId="42" fillId="4" borderId="27" xfId="0" applyFont="1" applyFill="1" applyBorder="1" applyAlignment="1">
      <alignment horizontal="center"/>
    </xf>
    <xf numFmtId="0" fontId="20" fillId="0" borderId="0" xfId="0" applyFont="1" applyAlignment="1">
      <alignment horizontal="right"/>
    </xf>
    <xf numFmtId="0" fontId="0" fillId="0" borderId="0" xfId="0" applyAlignment="1"/>
    <xf numFmtId="0" fontId="11" fillId="0" borderId="0" xfId="0" applyFont="1" applyAlignment="1"/>
    <xf numFmtId="0" fontId="29" fillId="6" borderId="53" xfId="0" applyFont="1" applyFill="1" applyBorder="1" applyAlignment="1">
      <alignment horizontal="center" wrapText="1"/>
    </xf>
    <xf numFmtId="0" fontId="32" fillId="0" borderId="54" xfId="0" applyFont="1" applyBorder="1" applyAlignment="1">
      <alignment horizontal="center" wrapText="1"/>
    </xf>
    <xf numFmtId="0" fontId="40" fillId="0" borderId="0" xfId="0" applyFont="1" applyFill="1" applyAlignment="1">
      <alignment horizontal="right" vertical="top"/>
    </xf>
    <xf numFmtId="10" fontId="0" fillId="0" borderId="50" xfId="1" applyNumberFormat="1" applyFont="1" applyFill="1" applyBorder="1" applyAlignment="1">
      <alignment vertical="center"/>
    </xf>
    <xf numFmtId="10" fontId="0" fillId="0" borderId="61" xfId="1" applyNumberFormat="1" applyFont="1" applyFill="1" applyBorder="1" applyAlignment="1">
      <alignment vertical="center"/>
    </xf>
    <xf numFmtId="0" fontId="27" fillId="0" borderId="0" xfId="0" applyFont="1" applyFill="1" applyBorder="1" applyAlignment="1">
      <alignment horizontal="center" vertical="center"/>
    </xf>
    <xf numFmtId="0" fontId="0" fillId="0" borderId="0" xfId="0" applyFill="1" applyBorder="1" applyAlignment="1">
      <alignment horizontal="center" vertical="center"/>
    </xf>
    <xf numFmtId="0" fontId="27" fillId="10" borderId="4" xfId="0" applyFont="1" applyFill="1" applyBorder="1" applyAlignment="1">
      <alignment horizontal="center" vertical="center"/>
    </xf>
    <xf numFmtId="0" fontId="0" fillId="0" borderId="5" xfId="0" applyBorder="1" applyAlignment="1">
      <alignment horizontal="center" vertical="center"/>
    </xf>
    <xf numFmtId="0" fontId="14" fillId="10" borderId="12" xfId="0" applyFont="1" applyFill="1" applyBorder="1" applyAlignment="1">
      <alignment horizontal="center" vertical="center"/>
    </xf>
    <xf numFmtId="0" fontId="12" fillId="10" borderId="12" xfId="0" applyFont="1" applyFill="1" applyBorder="1" applyAlignment="1">
      <alignment horizontal="center" vertical="center"/>
    </xf>
    <xf numFmtId="10" fontId="9" fillId="0" borderId="31" xfId="1" applyNumberFormat="1" applyFont="1" applyFill="1" applyBorder="1" applyAlignment="1">
      <alignment vertical="center"/>
    </xf>
    <xf numFmtId="10" fontId="9" fillId="0" borderId="77" xfId="1" applyNumberFormat="1" applyFont="1" applyFill="1" applyBorder="1" applyAlignment="1">
      <alignment vertical="center"/>
    </xf>
    <xf numFmtId="0" fontId="13" fillId="10" borderId="32" xfId="0" applyFont="1" applyFill="1" applyBorder="1" applyAlignment="1">
      <alignment horizontal="center" vertical="center"/>
    </xf>
    <xf numFmtId="0" fontId="13" fillId="10" borderId="33" xfId="0" applyFont="1" applyFill="1" applyBorder="1" applyAlignment="1">
      <alignment horizontal="center" vertical="center"/>
    </xf>
    <xf numFmtId="0" fontId="13" fillId="10" borderId="34" xfId="0" applyFont="1" applyFill="1" applyBorder="1" applyAlignment="1">
      <alignment horizontal="center" vertical="center"/>
    </xf>
    <xf numFmtId="0" fontId="13" fillId="10" borderId="35" xfId="0" applyFont="1" applyFill="1" applyBorder="1" applyAlignment="1">
      <alignment horizontal="center" vertical="center"/>
    </xf>
    <xf numFmtId="0" fontId="13" fillId="10" borderId="36" xfId="0" applyFont="1" applyFill="1" applyBorder="1" applyAlignment="1">
      <alignment horizontal="center" vertical="center"/>
    </xf>
    <xf numFmtId="0" fontId="12" fillId="3" borderId="11" xfId="0" applyFont="1" applyFill="1" applyBorder="1" applyAlignment="1">
      <alignment vertical="center" wrapText="1"/>
    </xf>
    <xf numFmtId="0" fontId="12" fillId="0" borderId="17" xfId="0" applyFont="1" applyBorder="1" applyAlignment="1">
      <alignment vertical="center"/>
    </xf>
    <xf numFmtId="0" fontId="14" fillId="11" borderId="11" xfId="0" applyFont="1" applyFill="1" applyBorder="1" applyAlignment="1" applyProtection="1">
      <alignment horizontal="center" vertical="center"/>
    </xf>
    <xf numFmtId="0" fontId="0" fillId="0" borderId="15" xfId="0" applyBorder="1" applyAlignment="1">
      <alignment horizontal="center" vertical="center"/>
    </xf>
    <xf numFmtId="0" fontId="14" fillId="11" borderId="14" xfId="0" applyFont="1" applyFill="1" applyBorder="1" applyAlignment="1">
      <alignment horizontal="center" vertical="center"/>
    </xf>
    <xf numFmtId="0" fontId="14" fillId="11" borderId="21" xfId="0" applyFont="1" applyFill="1" applyBorder="1" applyAlignment="1">
      <alignment vertical="center"/>
    </xf>
    <xf numFmtId="0" fontId="15" fillId="11" borderId="15" xfId="0" applyFont="1" applyFill="1" applyBorder="1" applyAlignment="1">
      <alignment horizontal="center" vertical="center"/>
    </xf>
    <xf numFmtId="0" fontId="14" fillId="11" borderId="11" xfId="0" applyFont="1" applyFill="1" applyBorder="1" applyAlignment="1">
      <alignment horizontal="center" vertical="center"/>
    </xf>
    <xf numFmtId="0" fontId="33" fillId="10" borderId="64" xfId="0" applyFont="1" applyFill="1" applyBorder="1" applyAlignment="1" applyProtection="1">
      <alignment horizontal="center"/>
    </xf>
    <xf numFmtId="0" fontId="33" fillId="10" borderId="13" xfId="0" applyFont="1" applyFill="1" applyBorder="1" applyAlignment="1"/>
    <xf numFmtId="0" fontId="33" fillId="10" borderId="14" xfId="0" applyFont="1" applyFill="1" applyBorder="1" applyAlignment="1"/>
    <xf numFmtId="0" fontId="33" fillId="10" borderId="0" xfId="0" applyFont="1" applyFill="1" applyBorder="1" applyAlignment="1" applyProtection="1">
      <alignment horizontal="center"/>
    </xf>
    <xf numFmtId="0" fontId="33" fillId="10" borderId="0" xfId="0" applyFont="1" applyFill="1" applyBorder="1" applyAlignment="1"/>
    <xf numFmtId="0" fontId="33" fillId="10" borderId="13" xfId="0" applyFont="1" applyFill="1" applyBorder="1" applyAlignment="1" applyProtection="1">
      <alignment horizontal="center"/>
    </xf>
    <xf numFmtId="0" fontId="18" fillId="10" borderId="63" xfId="0" applyFont="1" applyFill="1" applyBorder="1" applyAlignment="1">
      <alignment horizontal="center" vertical="center"/>
    </xf>
    <xf numFmtId="0" fontId="18" fillId="0" borderId="0" xfId="0" applyFont="1" applyBorder="1" applyAlignment="1">
      <alignment horizontal="center" vertical="center"/>
    </xf>
    <xf numFmtId="0" fontId="0" fillId="0" borderId="0" xfId="0" applyFill="1" applyAlignment="1">
      <alignment horizontal="left"/>
    </xf>
    <xf numFmtId="0" fontId="0" fillId="0" borderId="0" xfId="0" applyFill="1" applyAlignment="1"/>
    <xf numFmtId="0" fontId="0" fillId="0" borderId="0" xfId="0" applyFill="1" applyBorder="1" applyAlignment="1">
      <alignment horizontal="left"/>
    </xf>
    <xf numFmtId="0" fontId="0" fillId="0" borderId="0" xfId="0" applyFill="1" applyBorder="1" applyAlignment="1"/>
    <xf numFmtId="0" fontId="8" fillId="0" borderId="6" xfId="0" applyFont="1" applyFill="1" applyBorder="1" applyAlignment="1"/>
    <xf numFmtId="0" fontId="8" fillId="0" borderId="0" xfId="0" applyFont="1" applyFill="1" applyBorder="1" applyAlignment="1"/>
    <xf numFmtId="0" fontId="4" fillId="0" borderId="0" xfId="0" applyFont="1" applyFill="1" applyBorder="1" applyAlignment="1"/>
    <xf numFmtId="0" fontId="4" fillId="0" borderId="0" xfId="0" applyFont="1" applyFill="1" applyAlignment="1"/>
    <xf numFmtId="0" fontId="29" fillId="6" borderId="60" xfId="0" applyFont="1" applyFill="1" applyBorder="1" applyAlignment="1">
      <alignment horizontal="left" wrapText="1"/>
    </xf>
    <xf numFmtId="0" fontId="32" fillId="0" borderId="0" xfId="0" applyFont="1" applyBorder="1" applyAlignment="1">
      <alignment horizontal="left" wrapText="1"/>
    </xf>
    <xf numFmtId="0" fontId="0" fillId="0" borderId="0" xfId="0" applyAlignment="1">
      <alignment horizontal="left"/>
    </xf>
    <xf numFmtId="0" fontId="33" fillId="10" borderId="62" xfId="0" applyFont="1" applyFill="1" applyBorder="1" applyAlignment="1" applyProtection="1">
      <alignment horizontal="center"/>
    </xf>
    <xf numFmtId="0" fontId="33" fillId="10" borderId="12" xfId="0" applyFont="1" applyFill="1" applyBorder="1" applyAlignment="1"/>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12" fillId="3" borderId="21" xfId="0" applyFont="1" applyFill="1" applyBorder="1" applyAlignment="1">
      <alignment vertical="center" wrapText="1"/>
    </xf>
    <xf numFmtId="0" fontId="12" fillId="3" borderId="21" xfId="0" applyFont="1" applyFill="1" applyBorder="1" applyAlignment="1">
      <alignment vertical="center"/>
    </xf>
    <xf numFmtId="0" fontId="12" fillId="3" borderId="63" xfId="0" applyFont="1" applyFill="1" applyBorder="1" applyAlignment="1">
      <alignment vertical="center" wrapText="1"/>
    </xf>
    <xf numFmtId="0" fontId="0" fillId="0" borderId="12" xfId="0" applyBorder="1" applyAlignment="1"/>
    <xf numFmtId="0" fontId="29" fillId="6" borderId="60" xfId="0" applyFont="1" applyFill="1" applyBorder="1" applyAlignment="1">
      <alignment horizontal="center" wrapText="1"/>
    </xf>
    <xf numFmtId="0" fontId="9" fillId="0" borderId="11" xfId="0" applyFont="1" applyFill="1" applyBorder="1" applyAlignment="1" applyProtection="1">
      <alignment horizontal="center"/>
    </xf>
    <xf numFmtId="0" fontId="9" fillId="0" borderId="65" xfId="0" applyFont="1" applyFill="1" applyBorder="1" applyAlignment="1" applyProtection="1">
      <alignment horizontal="center"/>
    </xf>
    <xf numFmtId="0" fontId="33" fillId="0" borderId="13" xfId="0" applyFont="1" applyFill="1" applyBorder="1" applyAlignment="1">
      <alignment horizontal="center"/>
    </xf>
    <xf numFmtId="0" fontId="0" fillId="0" borderId="13" xfId="0" applyFill="1" applyBorder="1" applyAlignment="1">
      <alignment horizontal="center"/>
    </xf>
    <xf numFmtId="1" fontId="9" fillId="0" borderId="70" xfId="1" applyNumberFormat="1" applyFont="1" applyFill="1" applyBorder="1"/>
    <xf numFmtId="0" fontId="42" fillId="3" borderId="13" xfId="0" applyFont="1" applyFill="1" applyBorder="1" applyAlignment="1">
      <alignment vertical="center" wrapText="1"/>
    </xf>
    <xf numFmtId="0" fontId="9"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36" fillId="0" borderId="0" xfId="0" applyFont="1" applyFill="1" applyBorder="1"/>
    <xf numFmtId="0" fontId="13" fillId="0" borderId="0" xfId="0" applyFont="1" applyFill="1" applyBorder="1" applyAlignment="1">
      <alignment horizontal="center" vertical="center"/>
    </xf>
    <xf numFmtId="0" fontId="42" fillId="0" borderId="0" xfId="0" applyFont="1" applyFill="1" applyBorder="1" applyAlignment="1">
      <alignment horizontal="center"/>
    </xf>
    <xf numFmtId="0" fontId="42" fillId="3" borderId="26" xfId="0" applyFont="1" applyFill="1" applyBorder="1" applyAlignment="1">
      <alignment wrapText="1"/>
    </xf>
    <xf numFmtId="0" fontId="42" fillId="3" borderId="22" xfId="0" applyFont="1" applyFill="1" applyBorder="1" applyAlignment="1">
      <alignment wrapText="1"/>
    </xf>
    <xf numFmtId="0" fontId="43" fillId="0" borderId="0" xfId="0" applyFont="1"/>
    <xf numFmtId="0" fontId="44" fillId="0" borderId="6" xfId="0" applyFont="1" applyFill="1" applyBorder="1"/>
    <xf numFmtId="169" fontId="9" fillId="0" borderId="70" xfId="1" applyNumberFormat="1" applyFont="1" applyFill="1" applyBorder="1"/>
    <xf numFmtId="2" fontId="9" fillId="0" borderId="70" xfId="1" applyNumberFormat="1" applyFont="1" applyFill="1" applyBorder="1"/>
  </cellXfs>
  <cellStyles count="3">
    <cellStyle name="Dezimal" xfId="2" builtinId="3"/>
    <cellStyle name="Prozent" xfId="1" builtinId="5"/>
    <cellStyle name="Standard" xfId="0" builtinId="0"/>
  </cellStyles>
  <dxfs count="22">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9"/>
  <colors>
    <mruColors>
      <color rgb="FFFFFF99"/>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de-DE"/>
  <c:style val="18"/>
  <c:chart>
    <c:title>
      <c:tx>
        <c:rich>
          <a:bodyPr/>
          <a:lstStyle/>
          <a:p>
            <a:pPr>
              <a:defRPr sz="2800"/>
            </a:pPr>
            <a:r>
              <a:rPr lang="en-US" sz="2800"/>
              <a:t>GROUP Results</a:t>
            </a:r>
          </a:p>
        </c:rich>
      </c:tx>
      <c:layout>
        <c:manualLayout>
          <c:xMode val="edge"/>
          <c:yMode val="edge"/>
          <c:x val="0.46186425843930101"/>
          <c:y val="1.9690557548231007E-2"/>
        </c:manualLayout>
      </c:layout>
    </c:title>
    <c:plotArea>
      <c:layout>
        <c:manualLayout>
          <c:layoutTarget val="inner"/>
          <c:xMode val="edge"/>
          <c:yMode val="edge"/>
          <c:x val="5.7617413326645731E-2"/>
          <c:y val="0.103808985902079"/>
          <c:w val="0.81503367729564102"/>
          <c:h val="0.68497104001240405"/>
        </c:manualLayout>
      </c:layout>
      <c:barChart>
        <c:barDir val="col"/>
        <c:grouping val="stacked"/>
        <c:ser>
          <c:idx val="0"/>
          <c:order val="0"/>
          <c:tx>
            <c:strRef>
              <c:f>Evaluation!$AY$47</c:f>
              <c:strCache>
                <c:ptCount val="1"/>
                <c:pt idx="0">
                  <c:v>Decision Maker 1</c:v>
                </c:pt>
              </c:strCache>
            </c:strRef>
          </c:tx>
          <c:cat>
            <c:strRef>
              <c:f>Evaluation!$AZ$46:$DJ$46</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Evaluation!$AZ$47:$DJ$47</c:f>
              <c:numCache>
                <c:formatCode>0.000</c:formatCode>
                <c:ptCount val="63"/>
                <c:pt idx="0">
                  <c:v>-0.79981253177890022</c:v>
                </c:pt>
                <c:pt idx="1">
                  <c:v>0.48689328432699008</c:v>
                </c:pt>
                <c:pt idx="4">
                  <c:v>-0.75365119432359862</c:v>
                </c:pt>
                <c:pt idx="5">
                  <c:v>0.54445829785343824</c:v>
                </c:pt>
                <c:pt idx="8">
                  <c:v>-0.50256351777026242</c:v>
                </c:pt>
                <c:pt idx="9">
                  <c:v>0.98619731422814783</c:v>
                </c:pt>
                <c:pt idx="12">
                  <c:v>-0.7138683236687664</c:v>
                </c:pt>
                <c:pt idx="13">
                  <c:v>0.46066691698780132</c:v>
                </c:pt>
                <c:pt idx="16">
                  <c:v>-0.62060318584590868</c:v>
                </c:pt>
                <c:pt idx="17">
                  <c:v>0.56074401516412453</c:v>
                </c:pt>
                <c:pt idx="20">
                  <c:v>-0.18772967803319204</c:v>
                </c:pt>
                <c:pt idx="21">
                  <c:v>1.2059535600916926</c:v>
                </c:pt>
                <c:pt idx="24">
                  <c:v>-1.2851709003201588</c:v>
                </c:pt>
                <c:pt idx="25">
                  <c:v>0.25478516805682577</c:v>
                </c:pt>
                <c:pt idx="28">
                  <c:v>-1.1054297518869942</c:v>
                </c:pt>
                <c:pt idx="29">
                  <c:v>0.43747343995993271</c:v>
                </c:pt>
                <c:pt idx="32">
                  <c:v>-0.98659445820864533</c:v>
                </c:pt>
                <c:pt idx="33">
                  <c:v>0.8347362747822008</c:v>
                </c:pt>
                <c:pt idx="36">
                  <c:v>-0.78893184341605127</c:v>
                </c:pt>
                <c:pt idx="37">
                  <c:v>0.39769071185066845</c:v>
                </c:pt>
                <c:pt idx="40">
                  <c:v>-0.71211294301096284</c:v>
                </c:pt>
                <c:pt idx="41">
                  <c:v>0.47267768758048007</c:v>
                </c:pt>
                <c:pt idx="44">
                  <c:v>-0.38425123502097297</c:v>
                </c:pt>
                <c:pt idx="45">
                  <c:v>0.99778023764372581</c:v>
                </c:pt>
                <c:pt idx="48">
                  <c:v>-2.5373181287164375</c:v>
                </c:pt>
                <c:pt idx="49">
                  <c:v>1.8524330597584733</c:v>
                </c:pt>
                <c:pt idx="52">
                  <c:v>-0.62732626195689822</c:v>
                </c:pt>
                <c:pt idx="53">
                  <c:v>0.63711847818740042</c:v>
                </c:pt>
                <c:pt idx="56">
                  <c:v>-0.3147802222886617</c:v>
                </c:pt>
                <c:pt idx="57">
                  <c:v>1.1602413434021135</c:v>
                </c:pt>
                <c:pt idx="60">
                  <c:v>-0.31645829861492397</c:v>
                </c:pt>
                <c:pt idx="61">
                  <c:v>1.3467526849873193</c:v>
                </c:pt>
              </c:numCache>
            </c:numRef>
          </c:val>
        </c:ser>
        <c:ser>
          <c:idx val="1"/>
          <c:order val="1"/>
          <c:tx>
            <c:strRef>
              <c:f>Evaluation!$AY$48</c:f>
              <c:strCache>
                <c:ptCount val="1"/>
                <c:pt idx="0">
                  <c:v>Decision Maker 2</c:v>
                </c:pt>
              </c:strCache>
            </c:strRef>
          </c:tx>
          <c:cat>
            <c:strRef>
              <c:f>Evaluation!$AZ$46:$DJ$46</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Evaluation!$AZ$48:$DJ$48</c:f>
              <c:numCache>
                <c:formatCode>0.000</c:formatCode>
                <c:ptCount val="63"/>
                <c:pt idx="0">
                  <c:v>-0.79981253177890022</c:v>
                </c:pt>
                <c:pt idx="1">
                  <c:v>0.48689328432699008</c:v>
                </c:pt>
                <c:pt idx="4">
                  <c:v>-0.75365119432359862</c:v>
                </c:pt>
                <c:pt idx="5">
                  <c:v>0.54445829785343824</c:v>
                </c:pt>
                <c:pt idx="8">
                  <c:v>-0.50256351777026242</c:v>
                </c:pt>
                <c:pt idx="9">
                  <c:v>0.98619731422814783</c:v>
                </c:pt>
                <c:pt idx="12">
                  <c:v>-0.7138683236687664</c:v>
                </c:pt>
                <c:pt idx="13">
                  <c:v>0.46066691698780132</c:v>
                </c:pt>
                <c:pt idx="16">
                  <c:v>-0.62060318584590868</c:v>
                </c:pt>
                <c:pt idx="17">
                  <c:v>0.56074401516412453</c:v>
                </c:pt>
                <c:pt idx="20">
                  <c:v>-0.18772967803319204</c:v>
                </c:pt>
                <c:pt idx="21">
                  <c:v>1.2059535600916926</c:v>
                </c:pt>
                <c:pt idx="24">
                  <c:v>-1.2851709003201588</c:v>
                </c:pt>
                <c:pt idx="25">
                  <c:v>0.25478516805682577</c:v>
                </c:pt>
                <c:pt idx="28">
                  <c:v>-1.1054297518869942</c:v>
                </c:pt>
                <c:pt idx="29">
                  <c:v>0.43747343995993271</c:v>
                </c:pt>
                <c:pt idx="32">
                  <c:v>-0.98659445820864533</c:v>
                </c:pt>
                <c:pt idx="33">
                  <c:v>0.8347362747822008</c:v>
                </c:pt>
                <c:pt idx="36">
                  <c:v>-0.78893184341605127</c:v>
                </c:pt>
                <c:pt idx="37">
                  <c:v>0.39769071185066845</c:v>
                </c:pt>
                <c:pt idx="40">
                  <c:v>-0.71211294301096284</c:v>
                </c:pt>
                <c:pt idx="41">
                  <c:v>0.47267768758048007</c:v>
                </c:pt>
                <c:pt idx="44">
                  <c:v>-0.38425123502097297</c:v>
                </c:pt>
                <c:pt idx="45">
                  <c:v>0.99778023764372581</c:v>
                </c:pt>
                <c:pt idx="48">
                  <c:v>-2.5373181287164375</c:v>
                </c:pt>
                <c:pt idx="49">
                  <c:v>1.8524330597584733</c:v>
                </c:pt>
                <c:pt idx="52">
                  <c:v>-0.62732626195689822</c:v>
                </c:pt>
                <c:pt idx="53">
                  <c:v>0.63711847818740042</c:v>
                </c:pt>
                <c:pt idx="56">
                  <c:v>-0.3147802222886617</c:v>
                </c:pt>
                <c:pt idx="57">
                  <c:v>1.1602413434021135</c:v>
                </c:pt>
                <c:pt idx="60">
                  <c:v>-0.31645829861492397</c:v>
                </c:pt>
                <c:pt idx="61">
                  <c:v>1.3467526849873193</c:v>
                </c:pt>
              </c:numCache>
            </c:numRef>
          </c:val>
        </c:ser>
        <c:ser>
          <c:idx val="2"/>
          <c:order val="2"/>
          <c:tx>
            <c:strRef>
              <c:f>Evaluation!$AY$49</c:f>
              <c:strCache>
                <c:ptCount val="1"/>
                <c:pt idx="0">
                  <c:v>Decision Maker 3</c:v>
                </c:pt>
              </c:strCache>
            </c:strRef>
          </c:tx>
          <c:cat>
            <c:strRef>
              <c:f>Evaluation!$AZ$46:$DJ$46</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Evaluation!$AZ$49:$DJ$49</c:f>
              <c:numCache>
                <c:formatCode>0.000</c:formatCode>
                <c:ptCount val="63"/>
                <c:pt idx="0">
                  <c:v>-0.79981253177890022</c:v>
                </c:pt>
                <c:pt idx="1">
                  <c:v>0.48689328432699008</c:v>
                </c:pt>
                <c:pt idx="4">
                  <c:v>-0.75365119432359862</c:v>
                </c:pt>
                <c:pt idx="5">
                  <c:v>0.54445829785343824</c:v>
                </c:pt>
                <c:pt idx="8">
                  <c:v>-0.50256351777026242</c:v>
                </c:pt>
                <c:pt idx="9">
                  <c:v>0.98619731422814783</c:v>
                </c:pt>
                <c:pt idx="12">
                  <c:v>-0.7138683236687664</c:v>
                </c:pt>
                <c:pt idx="13">
                  <c:v>0.46066691698780132</c:v>
                </c:pt>
                <c:pt idx="16">
                  <c:v>-0.62060318584590868</c:v>
                </c:pt>
                <c:pt idx="17">
                  <c:v>0.56074401516412453</c:v>
                </c:pt>
                <c:pt idx="20">
                  <c:v>-0.18772967803319204</c:v>
                </c:pt>
                <c:pt idx="21">
                  <c:v>1.2059535600916926</c:v>
                </c:pt>
                <c:pt idx="24">
                  <c:v>-1.2851709003201588</c:v>
                </c:pt>
                <c:pt idx="25">
                  <c:v>0.25478516805682577</c:v>
                </c:pt>
                <c:pt idx="28">
                  <c:v>-1.1054297518869942</c:v>
                </c:pt>
                <c:pt idx="29">
                  <c:v>0.43747343995993271</c:v>
                </c:pt>
                <c:pt idx="32">
                  <c:v>-0.98659445820864533</c:v>
                </c:pt>
                <c:pt idx="33">
                  <c:v>0.8347362747822008</c:v>
                </c:pt>
                <c:pt idx="36">
                  <c:v>-0.78893184341605127</c:v>
                </c:pt>
                <c:pt idx="37">
                  <c:v>0.39769071185066845</c:v>
                </c:pt>
                <c:pt idx="40">
                  <c:v>-0.71211294301096284</c:v>
                </c:pt>
                <c:pt idx="41">
                  <c:v>0.47267768758048007</c:v>
                </c:pt>
                <c:pt idx="44">
                  <c:v>-0.38425123502097297</c:v>
                </c:pt>
                <c:pt idx="45">
                  <c:v>0.99778023764372581</c:v>
                </c:pt>
                <c:pt idx="48">
                  <c:v>-2.5373181287164375</c:v>
                </c:pt>
                <c:pt idx="49">
                  <c:v>1.8524330597584733</c:v>
                </c:pt>
                <c:pt idx="52">
                  <c:v>-0.62732626195689822</c:v>
                </c:pt>
                <c:pt idx="53">
                  <c:v>0.63711847818740042</c:v>
                </c:pt>
                <c:pt idx="56">
                  <c:v>-0.3147802222886617</c:v>
                </c:pt>
                <c:pt idx="57">
                  <c:v>1.1602413434021135</c:v>
                </c:pt>
                <c:pt idx="60">
                  <c:v>-0.31645829861492397</c:v>
                </c:pt>
                <c:pt idx="61">
                  <c:v>1.3467526849873193</c:v>
                </c:pt>
              </c:numCache>
            </c:numRef>
          </c:val>
        </c:ser>
        <c:ser>
          <c:idx val="3"/>
          <c:order val="3"/>
          <c:tx>
            <c:strRef>
              <c:f>Evaluation!$AY$50</c:f>
              <c:strCache>
                <c:ptCount val="1"/>
                <c:pt idx="0">
                  <c:v>Decision Maker 4</c:v>
                </c:pt>
              </c:strCache>
            </c:strRef>
          </c:tx>
          <c:cat>
            <c:strRef>
              <c:f>Evaluation!$AZ$46:$DJ$46</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Evaluation!$AZ$50:$DJ$50</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4"/>
          <c:order val="4"/>
          <c:tx>
            <c:strRef>
              <c:f>Evaluation!$AY$51</c:f>
              <c:strCache>
                <c:ptCount val="1"/>
                <c:pt idx="0">
                  <c:v>Decision Maker 5</c:v>
                </c:pt>
              </c:strCache>
            </c:strRef>
          </c:tx>
          <c:cat>
            <c:strRef>
              <c:f>Evaluation!$AZ$46:$DJ$46</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Evaluation!$AZ$51:$DJ$51</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5"/>
          <c:order val="5"/>
          <c:tx>
            <c:strRef>
              <c:f>Evaluation!$AY$52</c:f>
              <c:strCache>
                <c:ptCount val="1"/>
                <c:pt idx="0">
                  <c:v>Decision Maker 6</c:v>
                </c:pt>
              </c:strCache>
            </c:strRef>
          </c:tx>
          <c:cat>
            <c:strRef>
              <c:f>Evaluation!$AZ$46:$DJ$46</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Evaluation!$AZ$52:$DJ$52</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6"/>
          <c:order val="6"/>
          <c:tx>
            <c:strRef>
              <c:f>Evaluation!$AY$53</c:f>
              <c:strCache>
                <c:ptCount val="1"/>
                <c:pt idx="0">
                  <c:v>Decision Maker 7</c:v>
                </c:pt>
              </c:strCache>
            </c:strRef>
          </c:tx>
          <c:cat>
            <c:strRef>
              <c:f>Evaluation!$AZ$46:$DJ$46</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Evaluation!$AZ$53:$DJ$53</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7"/>
          <c:order val="7"/>
          <c:tx>
            <c:strRef>
              <c:f>Evaluation!$AY$54</c:f>
              <c:strCache>
                <c:ptCount val="1"/>
                <c:pt idx="0">
                  <c:v>Decision Maker 8</c:v>
                </c:pt>
              </c:strCache>
            </c:strRef>
          </c:tx>
          <c:cat>
            <c:strRef>
              <c:f>Evaluation!$AZ$46:$DJ$46</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Evaluation!$AZ$54:$DJ$54</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8"/>
          <c:order val="8"/>
          <c:tx>
            <c:strRef>
              <c:f>Evaluation!$AY$55</c:f>
              <c:strCache>
                <c:ptCount val="1"/>
                <c:pt idx="0">
                  <c:v>Complete Flow F   </c:v>
                </c:pt>
              </c:strCache>
            </c:strRef>
          </c:tx>
          <c:cat>
            <c:strRef>
              <c:f>Evaluation!$AZ$46:$DJ$46</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Evaluation!$AZ$55:$DJ$55</c:f>
              <c:numCache>
                <c:formatCode>0.000</c:formatCode>
                <c:ptCount val="63"/>
                <c:pt idx="2">
                  <c:v>-0.93875774235573051</c:v>
                </c:pt>
                <c:pt idx="6">
                  <c:v>-0.62757868941048112</c:v>
                </c:pt>
                <c:pt idx="10">
                  <c:v>1.4509013893736564</c:v>
                </c:pt>
                <c:pt idx="14">
                  <c:v>-0.75960422004289541</c:v>
                </c:pt>
                <c:pt idx="18">
                  <c:v>-0.17957751204535244</c:v>
                </c:pt>
                <c:pt idx="22">
                  <c:v>3.0546716461755019</c:v>
                </c:pt>
                <c:pt idx="26">
                  <c:v>-3.0911571967899993</c:v>
                </c:pt>
                <c:pt idx="30">
                  <c:v>-2.0038689357811843</c:v>
                </c:pt>
                <c:pt idx="34">
                  <c:v>-0.45557455027933358</c:v>
                </c:pt>
                <c:pt idx="38">
                  <c:v>-1.1737233946961483</c:v>
                </c:pt>
                <c:pt idx="42">
                  <c:v>-0.71830576629144827</c:v>
                </c:pt>
                <c:pt idx="46">
                  <c:v>1.8405870078682587</c:v>
                </c:pt>
                <c:pt idx="50">
                  <c:v>-2.0546552068738926</c:v>
                </c:pt>
                <c:pt idx="54">
                  <c:v>2.9376648691506579E-2</c:v>
                </c:pt>
                <c:pt idx="58">
                  <c:v>2.5363833633403554</c:v>
                </c:pt>
                <c:pt idx="62">
                  <c:v>3.0908831591171864</c:v>
                </c:pt>
              </c:numCache>
            </c:numRef>
          </c:val>
        </c:ser>
        <c:gapWidth val="1"/>
        <c:overlap val="100"/>
        <c:axId val="154772992"/>
        <c:axId val="155355008"/>
      </c:barChart>
      <c:catAx>
        <c:axId val="154772992"/>
        <c:scaling>
          <c:orientation val="minMax"/>
        </c:scaling>
        <c:axPos val="b"/>
        <c:title>
          <c:tx>
            <c:rich>
              <a:bodyPr/>
              <a:lstStyle/>
              <a:p>
                <a:pPr>
                  <a:defRPr sz="1400"/>
                </a:pPr>
                <a:r>
                  <a:rPr lang="en-US" sz="1400"/>
                  <a:t>Policy pathway</a:t>
                </a:r>
              </a:p>
            </c:rich>
          </c:tx>
          <c:layout>
            <c:manualLayout>
              <c:xMode val="edge"/>
              <c:yMode val="edge"/>
              <c:x val="0.45010780473985612"/>
              <c:y val="0.95356443249471923"/>
            </c:manualLayout>
          </c:layout>
        </c:title>
        <c:tickLblPos val="low"/>
        <c:spPr>
          <a:noFill/>
        </c:spPr>
        <c:txPr>
          <a:bodyPr/>
          <a:lstStyle/>
          <a:p>
            <a:pPr>
              <a:defRPr sz="1300"/>
            </a:pPr>
            <a:endParaRPr lang="de-DE"/>
          </a:p>
        </c:txPr>
        <c:crossAx val="155355008"/>
        <c:crosses val="autoZero"/>
        <c:auto val="1"/>
        <c:lblAlgn val="ctr"/>
        <c:lblOffset val="100"/>
        <c:tickLblSkip val="1"/>
        <c:tickMarkSkip val="1"/>
      </c:catAx>
      <c:valAx>
        <c:axId val="155355008"/>
        <c:scaling>
          <c:orientation val="minMax"/>
        </c:scaling>
        <c:axPos val="l"/>
        <c:majorGridlines/>
        <c:title>
          <c:tx>
            <c:rich>
              <a:bodyPr/>
              <a:lstStyle/>
              <a:p>
                <a:pPr>
                  <a:defRPr sz="1400"/>
                </a:pPr>
                <a:r>
                  <a:rPr lang="en-US" sz="1400"/>
                  <a:t>Outranking flows and complete flow</a:t>
                </a:r>
              </a:p>
            </c:rich>
          </c:tx>
          <c:layout>
            <c:manualLayout>
              <c:xMode val="edge"/>
              <c:yMode val="edge"/>
              <c:x val="1.3994165056519906E-2"/>
              <c:y val="0.2733880416846633"/>
            </c:manualLayout>
          </c:layout>
        </c:title>
        <c:numFmt formatCode="0.0" sourceLinked="0"/>
        <c:tickLblPos val="nextTo"/>
        <c:txPr>
          <a:bodyPr/>
          <a:lstStyle/>
          <a:p>
            <a:pPr>
              <a:defRPr sz="1200"/>
            </a:pPr>
            <a:endParaRPr lang="de-DE"/>
          </a:p>
        </c:txPr>
        <c:crossAx val="154772992"/>
        <c:crosses val="autoZero"/>
        <c:crossBetween val="between"/>
      </c:valAx>
    </c:plotArea>
    <c:legend>
      <c:legendPos val="r"/>
      <c:layout>
        <c:manualLayout>
          <c:xMode val="edge"/>
          <c:yMode val="edge"/>
          <c:x val="0.89528875360399218"/>
          <c:y val="0.16363529770643107"/>
          <c:w val="9.6539917603936903E-2"/>
          <c:h val="0.37714564160492609"/>
        </c:manualLayout>
      </c:layout>
      <c:txPr>
        <a:bodyPr/>
        <a:lstStyle/>
        <a:p>
          <a:pPr>
            <a:defRPr sz="1400"/>
          </a:pPr>
          <a:endParaRPr lang="de-DE"/>
        </a:p>
      </c:txPr>
    </c:legend>
    <c:plotVisOnly val="1"/>
    <c:dispBlanksAs val="gap"/>
  </c:chart>
  <c:spPr>
    <a:ln w="76200" cmpd="sng">
      <a:solidFill>
        <a:schemeClr val="tx1">
          <a:lumMod val="65000"/>
          <a:lumOff val="35000"/>
        </a:schemeClr>
      </a:solidFill>
    </a:ln>
  </c:spPr>
  <c:printSettings>
    <c:headerFooter/>
    <c:pageMargins b="1" l="0.75000000000000022" r="0.750000000000000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de-DE"/>
  <c:style val="18"/>
  <c:chart>
    <c:title>
      <c:tx>
        <c:rich>
          <a:bodyPr/>
          <a:lstStyle/>
          <a:p>
            <a:pPr>
              <a:defRPr sz="2400"/>
            </a:pPr>
            <a:r>
              <a:rPr lang="en-US" sz="2400"/>
              <a:t>Decision Maker 4</a:t>
            </a:r>
          </a:p>
        </c:rich>
      </c:tx>
      <c:layout/>
    </c:title>
    <c:plotArea>
      <c:layout>
        <c:manualLayout>
          <c:layoutTarget val="inner"/>
          <c:xMode val="edge"/>
          <c:yMode val="edge"/>
          <c:x val="6.2452536072584809E-2"/>
          <c:y val="9.9659643653758331E-2"/>
          <c:w val="0.80955713657620199"/>
          <c:h val="0.64732888124479326"/>
        </c:manualLayout>
      </c:layout>
      <c:barChart>
        <c:barDir val="col"/>
        <c:grouping val="stacked"/>
        <c:ser>
          <c:idx val="1"/>
          <c:order val="0"/>
          <c:tx>
            <c:strRef>
              <c:f>Evaluation!$AY$151</c:f>
              <c:strCache>
                <c:ptCount val="1"/>
                <c:pt idx="0">
                  <c:v>EFFECT</c:v>
                </c:pt>
              </c:strCache>
            </c:strRef>
          </c:tx>
          <c:cat>
            <c:strRef>
              <c:f>Evaluation!$AZ$150:$DJ$150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Evaluation!$AZ$151:$DJ$151</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2"/>
          <c:order val="1"/>
          <c:tx>
            <c:strRef>
              <c:f>Evaluation!$AY$152</c:f>
              <c:strCache>
                <c:ptCount val="1"/>
                <c:pt idx="0">
                  <c:v>STEFF-SPP-CST or STEFF-GEN-CST</c:v>
                </c:pt>
              </c:strCache>
            </c:strRef>
          </c:tx>
          <c:cat>
            <c:strRef>
              <c:f>Evaluation!$AZ$150:$DJ$150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Evaluation!$AZ$152:$DJ$152</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3"/>
          <c:order val="2"/>
          <c:tx>
            <c:strRef>
              <c:f>Evaluation!$AY$153</c:f>
              <c:strCache>
                <c:ptCount val="1"/>
                <c:pt idx="0">
                  <c:v>DyEFF-HI</c:v>
                </c:pt>
              </c:strCache>
            </c:strRef>
          </c:tx>
          <c:cat>
            <c:strRef>
              <c:f>Evaluation!$AZ$150:$DJ$150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Evaluation!$AZ$153:$DJ$153</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4"/>
          <c:order val="3"/>
          <c:tx>
            <c:strRef>
              <c:f>Evaluation!$AY$154</c:f>
              <c:strCache>
                <c:ptCount val="1"/>
                <c:pt idx="0">
                  <c:v>DYEFF-LI</c:v>
                </c:pt>
              </c:strCache>
            </c:strRef>
          </c:tx>
          <c:cat>
            <c:strRef>
              <c:f>Evaluation!$AZ$150:$DJ$150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Evaluation!$AZ$154:$DJ$154</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5"/>
          <c:order val="4"/>
          <c:tx>
            <c:strRef>
              <c:f>Evaluation!$AY$155</c:f>
              <c:strCache>
                <c:ptCount val="1"/>
                <c:pt idx="0">
                  <c:v>EQU</c:v>
                </c:pt>
              </c:strCache>
            </c:strRef>
          </c:tx>
          <c:cat>
            <c:strRef>
              <c:f>Evaluation!$AZ$150:$DJ$150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Evaluation!$AZ$155:$DJ$155</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6"/>
          <c:order val="5"/>
          <c:tx>
            <c:strRef>
              <c:f>Evaluation!$AY$156</c:f>
              <c:strCache>
                <c:ptCount val="1"/>
                <c:pt idx="0">
                  <c:v>ECO-GHG</c:v>
                </c:pt>
              </c:strCache>
            </c:strRef>
          </c:tx>
          <c:cat>
            <c:strRef>
              <c:f>Evaluation!$AZ$150:$DJ$150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Evaluation!$AZ$156:$DJ$156</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7"/>
          <c:order val="6"/>
          <c:tx>
            <c:strRef>
              <c:f>Evaluation!$AY$157</c:f>
              <c:strCache>
                <c:ptCount val="1"/>
                <c:pt idx="0">
                  <c:v>ECO-FF</c:v>
                </c:pt>
              </c:strCache>
            </c:strRef>
          </c:tx>
          <c:cat>
            <c:strRef>
              <c:f>Evaluation!$AZ$150:$DJ$150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Evaluation!$AZ$157:$DJ$157</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8"/>
          <c:order val="7"/>
          <c:tx>
            <c:strRef>
              <c:f>Evaluation!$AY$158</c:f>
              <c:strCache>
                <c:ptCount val="1"/>
                <c:pt idx="0">
                  <c:v>SP-NAT</c:v>
                </c:pt>
              </c:strCache>
            </c:strRef>
          </c:tx>
          <c:cat>
            <c:strRef>
              <c:f>Evaluation!$AZ$150:$DJ$150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Evaluation!$AZ$158:$DJ$158</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11"/>
          <c:order val="8"/>
          <c:tx>
            <c:strRef>
              <c:f>Evaluation!$AY$159</c:f>
              <c:strCache>
                <c:ptCount val="1"/>
                <c:pt idx="0">
                  <c:v>LEGAL</c:v>
                </c:pt>
              </c:strCache>
            </c:strRef>
          </c:tx>
          <c:cat>
            <c:strRef>
              <c:f>Evaluation!$AZ$150:$DJ$150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Evaluation!$AZ$159:$DJ$159</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12"/>
          <c:order val="9"/>
          <c:tx>
            <c:strRef>
              <c:f>Evaluation!$AY$160</c:f>
              <c:strCache>
                <c:ptCount val="1"/>
                <c:pt idx="0">
                  <c:v>Complete flow F </c:v>
                </c:pt>
              </c:strCache>
            </c:strRef>
          </c:tx>
          <c:cat>
            <c:strRef>
              <c:f>Evaluation!$AZ$150:$DJ$150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Evaluation!$AZ$160:$DJ$160</c:f>
              <c:numCache>
                <c:formatCode>0.000</c:formatCode>
                <c:ptCount val="63"/>
                <c:pt idx="2">
                  <c:v>0</c:v>
                </c:pt>
                <c:pt idx="6">
                  <c:v>0</c:v>
                </c:pt>
                <c:pt idx="10">
                  <c:v>0</c:v>
                </c:pt>
                <c:pt idx="14">
                  <c:v>0</c:v>
                </c:pt>
                <c:pt idx="18">
                  <c:v>0</c:v>
                </c:pt>
                <c:pt idx="22">
                  <c:v>0</c:v>
                </c:pt>
                <c:pt idx="26">
                  <c:v>0</c:v>
                </c:pt>
                <c:pt idx="30">
                  <c:v>0</c:v>
                </c:pt>
                <c:pt idx="34">
                  <c:v>0</c:v>
                </c:pt>
                <c:pt idx="38">
                  <c:v>0</c:v>
                </c:pt>
                <c:pt idx="42">
                  <c:v>0</c:v>
                </c:pt>
                <c:pt idx="46">
                  <c:v>0</c:v>
                </c:pt>
                <c:pt idx="50">
                  <c:v>0</c:v>
                </c:pt>
                <c:pt idx="54">
                  <c:v>0</c:v>
                </c:pt>
                <c:pt idx="58">
                  <c:v>0</c:v>
                </c:pt>
                <c:pt idx="62">
                  <c:v>0</c:v>
                </c:pt>
              </c:numCache>
            </c:numRef>
          </c:val>
        </c:ser>
        <c:gapWidth val="1"/>
        <c:overlap val="100"/>
        <c:axId val="94574464"/>
        <c:axId val="101113856"/>
      </c:barChart>
      <c:catAx>
        <c:axId val="94574464"/>
        <c:scaling>
          <c:orientation val="minMax"/>
        </c:scaling>
        <c:axPos val="b"/>
        <c:title>
          <c:tx>
            <c:rich>
              <a:bodyPr/>
              <a:lstStyle/>
              <a:p>
                <a:pPr>
                  <a:defRPr sz="1400"/>
                </a:pPr>
                <a:r>
                  <a:rPr lang="en-US" sz="1400"/>
                  <a:t>Policy pathway</a:t>
                </a:r>
              </a:p>
            </c:rich>
          </c:tx>
          <c:layout/>
        </c:title>
        <c:tickLblPos val="low"/>
        <c:txPr>
          <a:bodyPr/>
          <a:lstStyle/>
          <a:p>
            <a:pPr>
              <a:defRPr sz="1300"/>
            </a:pPr>
            <a:endParaRPr lang="de-DE"/>
          </a:p>
        </c:txPr>
        <c:crossAx val="101113856"/>
        <c:crosses val="autoZero"/>
        <c:auto val="1"/>
        <c:lblAlgn val="ctr"/>
        <c:lblOffset val="100"/>
      </c:catAx>
      <c:valAx>
        <c:axId val="101113856"/>
        <c:scaling>
          <c:orientation val="minMax"/>
        </c:scaling>
        <c:axPos val="l"/>
        <c:majorGridlines/>
        <c:title>
          <c:tx>
            <c:rich>
              <a:bodyPr/>
              <a:lstStyle/>
              <a:p>
                <a:pPr>
                  <a:defRPr sz="1400"/>
                </a:pPr>
                <a:r>
                  <a:rPr lang="en-US" sz="1400"/>
                  <a:t>Outranking flows and complete flow</a:t>
                </a:r>
              </a:p>
            </c:rich>
          </c:tx>
          <c:layout>
            <c:manualLayout>
              <c:xMode val="edge"/>
              <c:yMode val="edge"/>
              <c:x val="1.5483654644692304E-2"/>
              <c:y val="0.28034558910520213"/>
            </c:manualLayout>
          </c:layout>
        </c:title>
        <c:numFmt formatCode="0.0" sourceLinked="0"/>
        <c:tickLblPos val="nextTo"/>
        <c:txPr>
          <a:bodyPr/>
          <a:lstStyle/>
          <a:p>
            <a:pPr>
              <a:defRPr sz="1200"/>
            </a:pPr>
            <a:endParaRPr lang="de-DE"/>
          </a:p>
        </c:txPr>
        <c:crossAx val="94574464"/>
        <c:crosses val="autoZero"/>
        <c:crossBetween val="between"/>
      </c:valAx>
    </c:plotArea>
    <c:legend>
      <c:legendPos val="r"/>
      <c:layout>
        <c:manualLayout>
          <c:xMode val="edge"/>
          <c:yMode val="edge"/>
          <c:x val="0.89866239270766757"/>
          <c:y val="0.16311480476203305"/>
          <c:w val="0.10076883790541402"/>
          <c:h val="0.58506395958184376"/>
        </c:manualLayout>
      </c:layout>
      <c:txPr>
        <a:bodyPr/>
        <a:lstStyle/>
        <a:p>
          <a:pPr>
            <a:defRPr sz="1400"/>
          </a:pPr>
          <a:endParaRPr lang="de-DE"/>
        </a:p>
      </c:txPr>
    </c:legend>
    <c:plotVisOnly val="1"/>
    <c:dispBlanksAs val="gap"/>
  </c:chart>
  <c:printSettings>
    <c:headerFooter/>
    <c:pageMargins b="1" l="0.75000000000000022" r="0.7500000000000002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de-DE"/>
  <c:style val="18"/>
  <c:chart>
    <c:title>
      <c:tx>
        <c:rich>
          <a:bodyPr/>
          <a:lstStyle/>
          <a:p>
            <a:pPr>
              <a:defRPr sz="2400"/>
            </a:pPr>
            <a:r>
              <a:rPr lang="en-US" sz="2400"/>
              <a:t>Decision Maker 5</a:t>
            </a:r>
          </a:p>
        </c:rich>
      </c:tx>
    </c:title>
    <c:plotArea>
      <c:layout>
        <c:manualLayout>
          <c:layoutTarget val="inner"/>
          <c:xMode val="edge"/>
          <c:yMode val="edge"/>
          <c:x val="6.3695988340057907E-2"/>
          <c:y val="0.100788365178129"/>
          <c:w val="0.80924143723005326"/>
          <c:h val="0.65102345870510625"/>
        </c:manualLayout>
      </c:layout>
      <c:barChart>
        <c:barDir val="col"/>
        <c:grouping val="stacked"/>
        <c:ser>
          <c:idx val="1"/>
          <c:order val="0"/>
          <c:tx>
            <c:strRef>
              <c:f>Evaluation!$AY$171</c:f>
              <c:strCache>
                <c:ptCount val="1"/>
                <c:pt idx="0">
                  <c:v>EFFECT</c:v>
                </c:pt>
              </c:strCache>
            </c:strRef>
          </c:tx>
          <c:cat>
            <c:strRef>
              <c:f>Evaluation!$AZ$170:$DJ$170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Evaluation!$AZ$171:$DJ$171</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2"/>
          <c:order val="1"/>
          <c:tx>
            <c:strRef>
              <c:f>Evaluation!$AY$172</c:f>
              <c:strCache>
                <c:ptCount val="1"/>
                <c:pt idx="0">
                  <c:v>STEFF-SPP-CST or STEFF-GEN-CST</c:v>
                </c:pt>
              </c:strCache>
            </c:strRef>
          </c:tx>
          <c:cat>
            <c:strRef>
              <c:f>Evaluation!$AZ$170:$DJ$170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Evaluation!$AZ$172:$DJ$172</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3"/>
          <c:order val="2"/>
          <c:tx>
            <c:strRef>
              <c:f>Evaluation!$AY$173</c:f>
              <c:strCache>
                <c:ptCount val="1"/>
                <c:pt idx="0">
                  <c:v>DyEFF-HI</c:v>
                </c:pt>
              </c:strCache>
            </c:strRef>
          </c:tx>
          <c:cat>
            <c:strRef>
              <c:f>Evaluation!$AZ$170:$DJ$170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Evaluation!$AZ$173:$DJ$173</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4"/>
          <c:order val="3"/>
          <c:tx>
            <c:strRef>
              <c:f>Evaluation!$AY$174</c:f>
              <c:strCache>
                <c:ptCount val="1"/>
                <c:pt idx="0">
                  <c:v>DYEFF-LI</c:v>
                </c:pt>
              </c:strCache>
            </c:strRef>
          </c:tx>
          <c:cat>
            <c:strRef>
              <c:f>Evaluation!$AZ$170:$DJ$170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Evaluation!$AZ$174:$DJ$174</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5"/>
          <c:order val="4"/>
          <c:tx>
            <c:strRef>
              <c:f>Evaluation!$AY$175</c:f>
              <c:strCache>
                <c:ptCount val="1"/>
                <c:pt idx="0">
                  <c:v>EQU</c:v>
                </c:pt>
              </c:strCache>
            </c:strRef>
          </c:tx>
          <c:cat>
            <c:strRef>
              <c:f>Evaluation!$AZ$170:$DJ$170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Evaluation!$AZ$175:$DJ$175</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6"/>
          <c:order val="5"/>
          <c:tx>
            <c:strRef>
              <c:f>Evaluation!$AY$176</c:f>
              <c:strCache>
                <c:ptCount val="1"/>
                <c:pt idx="0">
                  <c:v>ECO-GHG</c:v>
                </c:pt>
              </c:strCache>
            </c:strRef>
          </c:tx>
          <c:cat>
            <c:strRef>
              <c:f>Evaluation!$AZ$170:$DJ$170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Evaluation!$AZ$176:$DJ$176</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7"/>
          <c:order val="6"/>
          <c:tx>
            <c:strRef>
              <c:f>Evaluation!$AY$177</c:f>
              <c:strCache>
                <c:ptCount val="1"/>
                <c:pt idx="0">
                  <c:v>ECO-FF</c:v>
                </c:pt>
              </c:strCache>
            </c:strRef>
          </c:tx>
          <c:cat>
            <c:strRef>
              <c:f>Evaluation!$AZ$170:$DJ$170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Evaluation!$AZ$177:$DJ$177</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8"/>
          <c:order val="7"/>
          <c:tx>
            <c:strRef>
              <c:f>Evaluation!$AY$178</c:f>
              <c:strCache>
                <c:ptCount val="1"/>
                <c:pt idx="0">
                  <c:v>SP-NAT</c:v>
                </c:pt>
              </c:strCache>
            </c:strRef>
          </c:tx>
          <c:cat>
            <c:strRef>
              <c:f>Evaluation!$AZ$170:$DJ$170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Evaluation!$AZ$178:$DJ$178</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11"/>
          <c:order val="8"/>
          <c:tx>
            <c:strRef>
              <c:f>Evaluation!$AY$179</c:f>
              <c:strCache>
                <c:ptCount val="1"/>
                <c:pt idx="0">
                  <c:v>LEGAL</c:v>
                </c:pt>
              </c:strCache>
            </c:strRef>
          </c:tx>
          <c:cat>
            <c:strRef>
              <c:f>Evaluation!$AZ$170:$DJ$170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Evaluation!$AZ$179:$DJ$179</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12"/>
          <c:order val="9"/>
          <c:tx>
            <c:strRef>
              <c:f>Evaluation!$AY$180</c:f>
              <c:strCache>
                <c:ptCount val="1"/>
                <c:pt idx="0">
                  <c:v>Complete flow F </c:v>
                </c:pt>
              </c:strCache>
            </c:strRef>
          </c:tx>
          <c:cat>
            <c:strRef>
              <c:f>Evaluation!$AZ$170:$DJ$170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Evaluation!$AZ$180:$DJ$180</c:f>
              <c:numCache>
                <c:formatCode>0.000</c:formatCode>
                <c:ptCount val="63"/>
                <c:pt idx="2">
                  <c:v>0</c:v>
                </c:pt>
                <c:pt idx="6">
                  <c:v>0</c:v>
                </c:pt>
                <c:pt idx="10">
                  <c:v>0</c:v>
                </c:pt>
                <c:pt idx="14">
                  <c:v>0</c:v>
                </c:pt>
                <c:pt idx="18">
                  <c:v>0</c:v>
                </c:pt>
                <c:pt idx="22">
                  <c:v>0</c:v>
                </c:pt>
                <c:pt idx="26">
                  <c:v>0</c:v>
                </c:pt>
                <c:pt idx="30">
                  <c:v>0</c:v>
                </c:pt>
                <c:pt idx="34">
                  <c:v>0</c:v>
                </c:pt>
                <c:pt idx="38">
                  <c:v>0</c:v>
                </c:pt>
                <c:pt idx="42">
                  <c:v>0</c:v>
                </c:pt>
                <c:pt idx="46">
                  <c:v>0</c:v>
                </c:pt>
                <c:pt idx="50">
                  <c:v>0</c:v>
                </c:pt>
                <c:pt idx="54">
                  <c:v>0</c:v>
                </c:pt>
                <c:pt idx="58">
                  <c:v>0</c:v>
                </c:pt>
                <c:pt idx="62">
                  <c:v>0</c:v>
                </c:pt>
              </c:numCache>
            </c:numRef>
          </c:val>
        </c:ser>
        <c:gapWidth val="1"/>
        <c:overlap val="100"/>
        <c:axId val="103074816"/>
        <c:axId val="103085184"/>
      </c:barChart>
      <c:catAx>
        <c:axId val="103074816"/>
        <c:scaling>
          <c:orientation val="minMax"/>
        </c:scaling>
        <c:axPos val="b"/>
        <c:title>
          <c:tx>
            <c:rich>
              <a:bodyPr/>
              <a:lstStyle/>
              <a:p>
                <a:pPr>
                  <a:defRPr sz="1400"/>
                </a:pPr>
                <a:r>
                  <a:rPr lang="en-US" sz="1400"/>
                  <a:t>Policy pathway</a:t>
                </a:r>
              </a:p>
            </c:rich>
          </c:tx>
        </c:title>
        <c:tickLblPos val="low"/>
        <c:txPr>
          <a:bodyPr/>
          <a:lstStyle/>
          <a:p>
            <a:pPr>
              <a:defRPr sz="1200"/>
            </a:pPr>
            <a:endParaRPr lang="de-DE"/>
          </a:p>
        </c:txPr>
        <c:crossAx val="103085184"/>
        <c:crosses val="autoZero"/>
        <c:auto val="1"/>
        <c:lblAlgn val="ctr"/>
        <c:lblOffset val="100"/>
      </c:catAx>
      <c:valAx>
        <c:axId val="103085184"/>
        <c:scaling>
          <c:orientation val="minMax"/>
        </c:scaling>
        <c:axPos val="l"/>
        <c:majorGridlines/>
        <c:title>
          <c:tx>
            <c:rich>
              <a:bodyPr/>
              <a:lstStyle/>
              <a:p>
                <a:pPr>
                  <a:defRPr sz="1400"/>
                </a:pPr>
                <a:r>
                  <a:rPr lang="en-US" sz="1400"/>
                  <a:t>Outranking flows and complete flow</a:t>
                </a:r>
              </a:p>
            </c:rich>
          </c:tx>
          <c:layout>
            <c:manualLayout>
              <c:xMode val="edge"/>
              <c:yMode val="edge"/>
              <c:x val="1.4443264428289599E-2"/>
              <c:y val="0.2812548623729732"/>
            </c:manualLayout>
          </c:layout>
        </c:title>
        <c:numFmt formatCode="0.000" sourceLinked="1"/>
        <c:tickLblPos val="nextTo"/>
        <c:crossAx val="103074816"/>
        <c:crosses val="autoZero"/>
        <c:crossBetween val="between"/>
      </c:valAx>
    </c:plotArea>
    <c:legend>
      <c:legendPos val="r"/>
      <c:layout>
        <c:manualLayout>
          <c:xMode val="edge"/>
          <c:yMode val="edge"/>
          <c:x val="0.89750081494730682"/>
          <c:y val="0.16982853081092905"/>
          <c:w val="9.5183162353331824E-2"/>
          <c:h val="0.61114708104024984"/>
        </c:manualLayout>
      </c:layout>
      <c:txPr>
        <a:bodyPr/>
        <a:lstStyle/>
        <a:p>
          <a:pPr>
            <a:defRPr sz="1400"/>
          </a:pPr>
          <a:endParaRPr lang="de-DE"/>
        </a:p>
      </c:txPr>
    </c:legend>
    <c:plotVisOnly val="1"/>
    <c:dispBlanksAs val="gap"/>
  </c:chart>
  <c:printSettings>
    <c:headerFooter/>
    <c:pageMargins b="1" l="0.75000000000000022" r="0.75000000000000022"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de-DE"/>
  <c:style val="18"/>
  <c:chart>
    <c:title>
      <c:tx>
        <c:rich>
          <a:bodyPr/>
          <a:lstStyle/>
          <a:p>
            <a:pPr>
              <a:defRPr sz="2400"/>
            </a:pPr>
            <a:r>
              <a:rPr lang="en-US" sz="2400"/>
              <a:t>Decision Maker 6</a:t>
            </a:r>
          </a:p>
        </c:rich>
      </c:tx>
    </c:title>
    <c:plotArea>
      <c:layout>
        <c:manualLayout>
          <c:layoutTarget val="inner"/>
          <c:xMode val="edge"/>
          <c:yMode val="edge"/>
          <c:x val="5.7908211981116613E-2"/>
          <c:y val="9.980402449693794E-2"/>
          <c:w val="0.81396507543156105"/>
          <c:h val="0.65076573120667625"/>
        </c:manualLayout>
      </c:layout>
      <c:barChart>
        <c:barDir val="col"/>
        <c:grouping val="stacked"/>
        <c:ser>
          <c:idx val="1"/>
          <c:order val="0"/>
          <c:tx>
            <c:strRef>
              <c:f>Evaluation!$AY$191</c:f>
              <c:strCache>
                <c:ptCount val="1"/>
                <c:pt idx="0">
                  <c:v>EFFECT</c:v>
                </c:pt>
              </c:strCache>
            </c:strRef>
          </c:tx>
          <c:cat>
            <c:strRef>
              <c:f>Evaluation!$AZ$190:$DJ$190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Evaluation!$AZ$191:$DJ$191</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2"/>
          <c:order val="1"/>
          <c:tx>
            <c:strRef>
              <c:f>Evaluation!$AY$192</c:f>
              <c:strCache>
                <c:ptCount val="1"/>
                <c:pt idx="0">
                  <c:v>STEFF-SPP-CST or STEFF-GEN-CST</c:v>
                </c:pt>
              </c:strCache>
            </c:strRef>
          </c:tx>
          <c:cat>
            <c:strRef>
              <c:f>Evaluation!$AZ$190:$DJ$190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Evaluation!$AZ$192:$DJ$192</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3"/>
          <c:order val="2"/>
          <c:tx>
            <c:strRef>
              <c:f>Evaluation!$AY$193</c:f>
              <c:strCache>
                <c:ptCount val="1"/>
                <c:pt idx="0">
                  <c:v>DyEFF-HI</c:v>
                </c:pt>
              </c:strCache>
            </c:strRef>
          </c:tx>
          <c:cat>
            <c:strRef>
              <c:f>Evaluation!$AZ$190:$DJ$190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Evaluation!$AZ$193:$DJ$193</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4"/>
          <c:order val="3"/>
          <c:tx>
            <c:strRef>
              <c:f>Evaluation!$AY$194</c:f>
              <c:strCache>
                <c:ptCount val="1"/>
                <c:pt idx="0">
                  <c:v>DYEFF-LI</c:v>
                </c:pt>
              </c:strCache>
            </c:strRef>
          </c:tx>
          <c:cat>
            <c:strRef>
              <c:f>Evaluation!$AZ$190:$DJ$190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Evaluation!$AZ$194:$DJ$194</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5"/>
          <c:order val="4"/>
          <c:tx>
            <c:strRef>
              <c:f>Evaluation!$AY$195</c:f>
              <c:strCache>
                <c:ptCount val="1"/>
                <c:pt idx="0">
                  <c:v>EQU</c:v>
                </c:pt>
              </c:strCache>
            </c:strRef>
          </c:tx>
          <c:cat>
            <c:strRef>
              <c:f>Evaluation!$AZ$190:$DJ$190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Evaluation!$AZ$195:$DJ$195</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6"/>
          <c:order val="5"/>
          <c:tx>
            <c:strRef>
              <c:f>Evaluation!$AY$196</c:f>
              <c:strCache>
                <c:ptCount val="1"/>
                <c:pt idx="0">
                  <c:v>ECO-GHG</c:v>
                </c:pt>
              </c:strCache>
            </c:strRef>
          </c:tx>
          <c:cat>
            <c:strRef>
              <c:f>Evaluation!$AZ$190:$DJ$190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Evaluation!$AZ$196:$DJ$196</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7"/>
          <c:order val="6"/>
          <c:tx>
            <c:strRef>
              <c:f>Evaluation!$AY$197</c:f>
              <c:strCache>
                <c:ptCount val="1"/>
                <c:pt idx="0">
                  <c:v>ECO-FF</c:v>
                </c:pt>
              </c:strCache>
            </c:strRef>
          </c:tx>
          <c:cat>
            <c:strRef>
              <c:f>Evaluation!$AZ$190:$DJ$190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Evaluation!$AZ$197:$DJ$197</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8"/>
          <c:order val="7"/>
          <c:tx>
            <c:strRef>
              <c:f>Evaluation!$AY$198</c:f>
              <c:strCache>
                <c:ptCount val="1"/>
                <c:pt idx="0">
                  <c:v>SP-NAT</c:v>
                </c:pt>
              </c:strCache>
            </c:strRef>
          </c:tx>
          <c:cat>
            <c:strRef>
              <c:f>Evaluation!$AZ$190:$DJ$190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Evaluation!$AZ$198:$DJ$198</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11"/>
          <c:order val="8"/>
          <c:tx>
            <c:strRef>
              <c:f>Evaluation!$AY$199</c:f>
              <c:strCache>
                <c:ptCount val="1"/>
                <c:pt idx="0">
                  <c:v>LEGAL</c:v>
                </c:pt>
              </c:strCache>
            </c:strRef>
          </c:tx>
          <c:cat>
            <c:strRef>
              <c:f>Evaluation!$AZ$190:$DJ$190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Evaluation!$AZ$199:$DJ$199</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12"/>
          <c:order val="9"/>
          <c:tx>
            <c:strRef>
              <c:f>Evaluation!$AY$200</c:f>
              <c:strCache>
                <c:ptCount val="1"/>
                <c:pt idx="0">
                  <c:v>Complete flow F </c:v>
                </c:pt>
              </c:strCache>
            </c:strRef>
          </c:tx>
          <c:cat>
            <c:strRef>
              <c:f>Evaluation!$AZ$190:$DJ$190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Evaluation!$AZ$200:$DJ$200</c:f>
              <c:numCache>
                <c:formatCode>0.000</c:formatCode>
                <c:ptCount val="63"/>
                <c:pt idx="2">
                  <c:v>0</c:v>
                </c:pt>
                <c:pt idx="6">
                  <c:v>0</c:v>
                </c:pt>
                <c:pt idx="10">
                  <c:v>0</c:v>
                </c:pt>
                <c:pt idx="14">
                  <c:v>0</c:v>
                </c:pt>
                <c:pt idx="18">
                  <c:v>0</c:v>
                </c:pt>
                <c:pt idx="22">
                  <c:v>0</c:v>
                </c:pt>
                <c:pt idx="26">
                  <c:v>0</c:v>
                </c:pt>
                <c:pt idx="30">
                  <c:v>0</c:v>
                </c:pt>
                <c:pt idx="34">
                  <c:v>0</c:v>
                </c:pt>
                <c:pt idx="38">
                  <c:v>0</c:v>
                </c:pt>
                <c:pt idx="42">
                  <c:v>0</c:v>
                </c:pt>
                <c:pt idx="46">
                  <c:v>0</c:v>
                </c:pt>
                <c:pt idx="50">
                  <c:v>0</c:v>
                </c:pt>
                <c:pt idx="54">
                  <c:v>0</c:v>
                </c:pt>
                <c:pt idx="58">
                  <c:v>0</c:v>
                </c:pt>
                <c:pt idx="62">
                  <c:v>0</c:v>
                </c:pt>
              </c:numCache>
            </c:numRef>
          </c:val>
        </c:ser>
        <c:gapWidth val="1"/>
        <c:overlap val="100"/>
        <c:axId val="103142144"/>
        <c:axId val="103144064"/>
      </c:barChart>
      <c:catAx>
        <c:axId val="103142144"/>
        <c:scaling>
          <c:orientation val="minMax"/>
        </c:scaling>
        <c:axPos val="b"/>
        <c:title>
          <c:tx>
            <c:rich>
              <a:bodyPr/>
              <a:lstStyle/>
              <a:p>
                <a:pPr>
                  <a:defRPr sz="1400"/>
                </a:pPr>
                <a:r>
                  <a:rPr lang="en-US" sz="1400"/>
                  <a:t>Policy pathway</a:t>
                </a:r>
              </a:p>
            </c:rich>
          </c:tx>
        </c:title>
        <c:tickLblPos val="low"/>
        <c:txPr>
          <a:bodyPr/>
          <a:lstStyle/>
          <a:p>
            <a:pPr>
              <a:defRPr sz="1300"/>
            </a:pPr>
            <a:endParaRPr lang="de-DE"/>
          </a:p>
        </c:txPr>
        <c:crossAx val="103144064"/>
        <c:crosses val="autoZero"/>
        <c:auto val="1"/>
        <c:lblAlgn val="ctr"/>
        <c:lblOffset val="100"/>
      </c:catAx>
      <c:valAx>
        <c:axId val="103144064"/>
        <c:scaling>
          <c:orientation val="minMax"/>
        </c:scaling>
        <c:axPos val="l"/>
        <c:majorGridlines/>
        <c:title>
          <c:tx>
            <c:rich>
              <a:bodyPr/>
              <a:lstStyle/>
              <a:p>
                <a:pPr>
                  <a:defRPr sz="1400"/>
                </a:pPr>
                <a:r>
                  <a:rPr lang="en-US" sz="1400"/>
                  <a:t>Outranking flows and complete flow</a:t>
                </a:r>
              </a:p>
            </c:rich>
          </c:tx>
          <c:layout>
            <c:manualLayout>
              <c:xMode val="edge"/>
              <c:yMode val="edge"/>
              <c:x val="1.6128320254384407E-2"/>
              <c:y val="0.23174071050483205"/>
            </c:manualLayout>
          </c:layout>
        </c:title>
        <c:numFmt formatCode="0.0" sourceLinked="0"/>
        <c:tickLblPos val="nextTo"/>
        <c:txPr>
          <a:bodyPr/>
          <a:lstStyle/>
          <a:p>
            <a:pPr>
              <a:defRPr sz="1200"/>
            </a:pPr>
            <a:endParaRPr lang="de-DE"/>
          </a:p>
        </c:txPr>
        <c:crossAx val="103142144"/>
        <c:crosses val="autoZero"/>
        <c:crossBetween val="between"/>
      </c:valAx>
    </c:plotArea>
    <c:legend>
      <c:legendPos val="r"/>
      <c:layout>
        <c:manualLayout>
          <c:xMode val="edge"/>
          <c:yMode val="edge"/>
          <c:x val="0.89811932503369496"/>
          <c:y val="0.16147331583552105"/>
          <c:w val="9.3429009718379835E-2"/>
          <c:h val="0.59812356147789181"/>
        </c:manualLayout>
      </c:layout>
      <c:txPr>
        <a:bodyPr/>
        <a:lstStyle/>
        <a:p>
          <a:pPr>
            <a:defRPr sz="1400"/>
          </a:pPr>
          <a:endParaRPr lang="de-DE"/>
        </a:p>
      </c:txPr>
    </c:legend>
    <c:plotVisOnly val="1"/>
    <c:dispBlanksAs val="gap"/>
  </c:chart>
  <c:printSettings>
    <c:headerFooter/>
    <c:pageMargins b="1" l="0.75000000000000022" r="0.75000000000000022"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de-DE"/>
  <c:style val="18"/>
  <c:chart>
    <c:title>
      <c:tx>
        <c:rich>
          <a:bodyPr/>
          <a:lstStyle/>
          <a:p>
            <a:pPr>
              <a:defRPr sz="2400"/>
            </a:pPr>
            <a:r>
              <a:rPr lang="en-US" sz="2400"/>
              <a:t>Decision Maker 7</a:t>
            </a:r>
          </a:p>
        </c:rich>
      </c:tx>
    </c:title>
    <c:plotArea>
      <c:layout>
        <c:manualLayout>
          <c:layoutTarget val="inner"/>
          <c:xMode val="edge"/>
          <c:yMode val="edge"/>
          <c:x val="5.9170186214032909E-2"/>
          <c:y val="9.8359529201819035E-2"/>
          <c:w val="0.81277469123466217"/>
          <c:h val="0.64904855485402224"/>
        </c:manualLayout>
      </c:layout>
      <c:barChart>
        <c:barDir val="col"/>
        <c:grouping val="stacked"/>
        <c:ser>
          <c:idx val="1"/>
          <c:order val="0"/>
          <c:tx>
            <c:strRef>
              <c:f>Evaluation!$AY$211</c:f>
              <c:strCache>
                <c:ptCount val="1"/>
                <c:pt idx="0">
                  <c:v>EFFECT</c:v>
                </c:pt>
              </c:strCache>
            </c:strRef>
          </c:tx>
          <c:cat>
            <c:strRef>
              <c:f>Evaluation!$AZ$210:$DJ$210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Evaluation!$AZ$211:$DJ$211</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2"/>
          <c:order val="1"/>
          <c:tx>
            <c:strRef>
              <c:f>Evaluation!$AY$212</c:f>
              <c:strCache>
                <c:ptCount val="1"/>
                <c:pt idx="0">
                  <c:v>STEFF-SPP-CST or STEFF-GEN-CST</c:v>
                </c:pt>
              </c:strCache>
            </c:strRef>
          </c:tx>
          <c:cat>
            <c:strRef>
              <c:f>Evaluation!$AZ$210:$DJ$210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Evaluation!$AZ$212:$DJ$212</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3"/>
          <c:order val="2"/>
          <c:tx>
            <c:strRef>
              <c:f>Evaluation!$AY$213</c:f>
              <c:strCache>
                <c:ptCount val="1"/>
                <c:pt idx="0">
                  <c:v>DyEFF-HI</c:v>
                </c:pt>
              </c:strCache>
            </c:strRef>
          </c:tx>
          <c:cat>
            <c:strRef>
              <c:f>Evaluation!$AZ$210:$DJ$210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Evaluation!$AZ$213:$DJ$213</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4"/>
          <c:order val="3"/>
          <c:tx>
            <c:strRef>
              <c:f>Evaluation!$AY$214</c:f>
              <c:strCache>
                <c:ptCount val="1"/>
                <c:pt idx="0">
                  <c:v>DYEFF-LI</c:v>
                </c:pt>
              </c:strCache>
            </c:strRef>
          </c:tx>
          <c:cat>
            <c:strRef>
              <c:f>Evaluation!$AZ$210:$DJ$210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Evaluation!$AZ$214:$DJ$214</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5"/>
          <c:order val="4"/>
          <c:tx>
            <c:strRef>
              <c:f>Evaluation!$AY$215</c:f>
              <c:strCache>
                <c:ptCount val="1"/>
                <c:pt idx="0">
                  <c:v>EQU</c:v>
                </c:pt>
              </c:strCache>
            </c:strRef>
          </c:tx>
          <c:cat>
            <c:strRef>
              <c:f>Evaluation!$AZ$210:$DJ$210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Evaluation!$AZ$215:$DJ$215</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6"/>
          <c:order val="5"/>
          <c:tx>
            <c:strRef>
              <c:f>Evaluation!$AY$216</c:f>
              <c:strCache>
                <c:ptCount val="1"/>
                <c:pt idx="0">
                  <c:v>ECO-GHG</c:v>
                </c:pt>
              </c:strCache>
            </c:strRef>
          </c:tx>
          <c:cat>
            <c:strRef>
              <c:f>Evaluation!$AZ$210:$DJ$210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Evaluation!$AZ$216:$DJ$216</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7"/>
          <c:order val="6"/>
          <c:tx>
            <c:strRef>
              <c:f>Evaluation!$AY$217</c:f>
              <c:strCache>
                <c:ptCount val="1"/>
                <c:pt idx="0">
                  <c:v>ECO-FF</c:v>
                </c:pt>
              </c:strCache>
            </c:strRef>
          </c:tx>
          <c:cat>
            <c:strRef>
              <c:f>Evaluation!$AZ$210:$DJ$210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Evaluation!$AZ$217:$DJ$217</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8"/>
          <c:order val="7"/>
          <c:tx>
            <c:strRef>
              <c:f>Evaluation!$AY$218</c:f>
              <c:strCache>
                <c:ptCount val="1"/>
                <c:pt idx="0">
                  <c:v>SP-NAT</c:v>
                </c:pt>
              </c:strCache>
            </c:strRef>
          </c:tx>
          <c:cat>
            <c:strRef>
              <c:f>Evaluation!$AZ$210:$DJ$210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Evaluation!$AZ$218:$DJ$218</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11"/>
          <c:order val="8"/>
          <c:tx>
            <c:strRef>
              <c:f>Evaluation!$AY$219</c:f>
              <c:strCache>
                <c:ptCount val="1"/>
                <c:pt idx="0">
                  <c:v>LEGAL</c:v>
                </c:pt>
              </c:strCache>
            </c:strRef>
          </c:tx>
          <c:cat>
            <c:strRef>
              <c:f>Evaluation!$AZ$210:$DJ$210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Evaluation!$AZ$219:$DJ$219</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12"/>
          <c:order val="9"/>
          <c:tx>
            <c:strRef>
              <c:f>Evaluation!$AY$220</c:f>
              <c:strCache>
                <c:ptCount val="1"/>
                <c:pt idx="0">
                  <c:v>Complete flow F </c:v>
                </c:pt>
              </c:strCache>
            </c:strRef>
          </c:tx>
          <c:cat>
            <c:strRef>
              <c:f>Evaluation!$AZ$210:$DJ$210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Evaluation!$AZ$220:$DJ$220</c:f>
              <c:numCache>
                <c:formatCode>0.000</c:formatCode>
                <c:ptCount val="63"/>
                <c:pt idx="2">
                  <c:v>0</c:v>
                </c:pt>
                <c:pt idx="6">
                  <c:v>0</c:v>
                </c:pt>
                <c:pt idx="10">
                  <c:v>0</c:v>
                </c:pt>
                <c:pt idx="14">
                  <c:v>0</c:v>
                </c:pt>
                <c:pt idx="18">
                  <c:v>0</c:v>
                </c:pt>
                <c:pt idx="22">
                  <c:v>0</c:v>
                </c:pt>
                <c:pt idx="26">
                  <c:v>0</c:v>
                </c:pt>
                <c:pt idx="30">
                  <c:v>0</c:v>
                </c:pt>
                <c:pt idx="34">
                  <c:v>0</c:v>
                </c:pt>
                <c:pt idx="38">
                  <c:v>0</c:v>
                </c:pt>
                <c:pt idx="42">
                  <c:v>0</c:v>
                </c:pt>
                <c:pt idx="46">
                  <c:v>0</c:v>
                </c:pt>
                <c:pt idx="50">
                  <c:v>0</c:v>
                </c:pt>
                <c:pt idx="54">
                  <c:v>0</c:v>
                </c:pt>
                <c:pt idx="58">
                  <c:v>0</c:v>
                </c:pt>
                <c:pt idx="62">
                  <c:v>0</c:v>
                </c:pt>
              </c:numCache>
            </c:numRef>
          </c:val>
        </c:ser>
        <c:gapWidth val="1"/>
        <c:overlap val="100"/>
        <c:axId val="48719360"/>
        <c:axId val="48721280"/>
      </c:barChart>
      <c:catAx>
        <c:axId val="48719360"/>
        <c:scaling>
          <c:orientation val="minMax"/>
        </c:scaling>
        <c:axPos val="b"/>
        <c:title>
          <c:tx>
            <c:rich>
              <a:bodyPr/>
              <a:lstStyle/>
              <a:p>
                <a:pPr>
                  <a:defRPr sz="1400"/>
                </a:pPr>
                <a:r>
                  <a:rPr lang="en-US" sz="1400"/>
                  <a:t>Policy pathway</a:t>
                </a:r>
              </a:p>
            </c:rich>
          </c:tx>
        </c:title>
        <c:tickLblPos val="low"/>
        <c:txPr>
          <a:bodyPr/>
          <a:lstStyle/>
          <a:p>
            <a:pPr>
              <a:defRPr sz="1300"/>
            </a:pPr>
            <a:endParaRPr lang="de-DE"/>
          </a:p>
        </c:txPr>
        <c:crossAx val="48721280"/>
        <c:crosses val="autoZero"/>
        <c:auto val="1"/>
        <c:lblAlgn val="ctr"/>
        <c:lblOffset val="100"/>
      </c:catAx>
      <c:valAx>
        <c:axId val="48721280"/>
        <c:scaling>
          <c:orientation val="minMax"/>
        </c:scaling>
        <c:axPos val="l"/>
        <c:majorGridlines/>
        <c:title>
          <c:tx>
            <c:rich>
              <a:bodyPr/>
              <a:lstStyle/>
              <a:p>
                <a:pPr>
                  <a:defRPr sz="1400"/>
                </a:pPr>
                <a:r>
                  <a:rPr lang="en-US" sz="1400"/>
                  <a:t>Outranking flows and complete flow</a:t>
                </a:r>
              </a:p>
            </c:rich>
          </c:tx>
          <c:layout>
            <c:manualLayout>
              <c:xMode val="edge"/>
              <c:yMode val="edge"/>
              <c:x val="1.3598864862704304E-2"/>
              <c:y val="0.24015629921259801"/>
            </c:manualLayout>
          </c:layout>
        </c:title>
        <c:numFmt formatCode="0.0" sourceLinked="0"/>
        <c:tickLblPos val="nextTo"/>
        <c:txPr>
          <a:bodyPr/>
          <a:lstStyle/>
          <a:p>
            <a:pPr>
              <a:defRPr sz="1200"/>
            </a:pPr>
            <a:endParaRPr lang="de-DE"/>
          </a:p>
        </c:txPr>
        <c:crossAx val="48719360"/>
        <c:crosses val="autoZero"/>
        <c:crossBetween val="between"/>
      </c:valAx>
    </c:plotArea>
    <c:legend>
      <c:legendPos val="r"/>
      <c:layout>
        <c:manualLayout>
          <c:xMode val="edge"/>
          <c:yMode val="edge"/>
          <c:x val="0.89530972902035877"/>
          <c:y val="0.17342744930453205"/>
          <c:w val="9.8496577285947448E-2"/>
          <c:h val="0.58611471779838198"/>
        </c:manualLayout>
      </c:layout>
      <c:txPr>
        <a:bodyPr/>
        <a:lstStyle/>
        <a:p>
          <a:pPr>
            <a:defRPr sz="1400"/>
          </a:pPr>
          <a:endParaRPr lang="de-DE"/>
        </a:p>
      </c:txPr>
    </c:legend>
    <c:plotVisOnly val="1"/>
    <c:dispBlanksAs val="gap"/>
  </c:chart>
  <c:printSettings>
    <c:headerFooter/>
    <c:pageMargins b="1" l="0.75000000000000022" r="0.75000000000000022"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de-DE"/>
  <c:style val="18"/>
  <c:chart>
    <c:title>
      <c:tx>
        <c:rich>
          <a:bodyPr/>
          <a:lstStyle/>
          <a:p>
            <a:pPr>
              <a:defRPr sz="2400"/>
            </a:pPr>
            <a:r>
              <a:rPr lang="en-US" sz="2400"/>
              <a:t>Decision Maker 8</a:t>
            </a:r>
          </a:p>
        </c:rich>
      </c:tx>
      <c:layout>
        <c:manualLayout>
          <c:xMode val="edge"/>
          <c:yMode val="edge"/>
          <c:x val="0.44968001812978808"/>
          <c:y val="8.3472454090150229E-3"/>
        </c:manualLayout>
      </c:layout>
    </c:title>
    <c:plotArea>
      <c:layout>
        <c:manualLayout>
          <c:layoutTarget val="inner"/>
          <c:xMode val="edge"/>
          <c:yMode val="edge"/>
          <c:x val="6.1869056717797404E-2"/>
          <c:y val="0.10070127112950503"/>
          <c:w val="0.81008016210163281"/>
          <c:h val="0.64772150708123921"/>
        </c:manualLayout>
      </c:layout>
      <c:barChart>
        <c:barDir val="col"/>
        <c:grouping val="stacked"/>
        <c:ser>
          <c:idx val="1"/>
          <c:order val="0"/>
          <c:tx>
            <c:strRef>
              <c:f>Evaluation!$AY$231</c:f>
              <c:strCache>
                <c:ptCount val="1"/>
                <c:pt idx="0">
                  <c:v>EFFECT</c:v>
                </c:pt>
              </c:strCache>
            </c:strRef>
          </c:tx>
          <c:cat>
            <c:strRef>
              <c:f>Evaluation!$AZ$230:$DJ$230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Evaluation!$AZ$231:$DJ$231</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2"/>
          <c:order val="1"/>
          <c:tx>
            <c:strRef>
              <c:f>Evaluation!$AY$232</c:f>
              <c:strCache>
                <c:ptCount val="1"/>
                <c:pt idx="0">
                  <c:v>STEFF-SPP-CST or STEFF-GEN-CST</c:v>
                </c:pt>
              </c:strCache>
            </c:strRef>
          </c:tx>
          <c:cat>
            <c:strRef>
              <c:f>Evaluation!$AZ$230:$DJ$230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Evaluation!$AZ$232:$DJ$232</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3"/>
          <c:order val="2"/>
          <c:tx>
            <c:strRef>
              <c:f>Evaluation!$AY$233</c:f>
              <c:strCache>
                <c:ptCount val="1"/>
                <c:pt idx="0">
                  <c:v>DyEFF-HI</c:v>
                </c:pt>
              </c:strCache>
            </c:strRef>
          </c:tx>
          <c:cat>
            <c:strRef>
              <c:f>Evaluation!$AZ$230:$DJ$230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Evaluation!$AZ$233:$DJ$233</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4"/>
          <c:order val="3"/>
          <c:tx>
            <c:strRef>
              <c:f>Evaluation!$AY$234</c:f>
              <c:strCache>
                <c:ptCount val="1"/>
                <c:pt idx="0">
                  <c:v>DYEFF-LI</c:v>
                </c:pt>
              </c:strCache>
            </c:strRef>
          </c:tx>
          <c:cat>
            <c:strRef>
              <c:f>Evaluation!$AZ$230:$DJ$230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Evaluation!$AZ$234:$DJ$234</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5"/>
          <c:order val="4"/>
          <c:tx>
            <c:strRef>
              <c:f>Evaluation!$AY$235</c:f>
              <c:strCache>
                <c:ptCount val="1"/>
                <c:pt idx="0">
                  <c:v>EQU</c:v>
                </c:pt>
              </c:strCache>
            </c:strRef>
          </c:tx>
          <c:cat>
            <c:strRef>
              <c:f>Evaluation!$AZ$230:$DJ$230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Evaluation!$AZ$235:$DJ$235</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6"/>
          <c:order val="5"/>
          <c:tx>
            <c:strRef>
              <c:f>Evaluation!$AY$236</c:f>
              <c:strCache>
                <c:ptCount val="1"/>
                <c:pt idx="0">
                  <c:v>ECO-GHG</c:v>
                </c:pt>
              </c:strCache>
            </c:strRef>
          </c:tx>
          <c:cat>
            <c:strRef>
              <c:f>Evaluation!$AZ$230:$DJ$230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Evaluation!$AZ$236:$DJ$236</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7"/>
          <c:order val="6"/>
          <c:tx>
            <c:strRef>
              <c:f>Evaluation!$AY$237</c:f>
              <c:strCache>
                <c:ptCount val="1"/>
                <c:pt idx="0">
                  <c:v>ECO-FF</c:v>
                </c:pt>
              </c:strCache>
            </c:strRef>
          </c:tx>
          <c:cat>
            <c:strRef>
              <c:f>Evaluation!$AZ$230:$DJ$230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Evaluation!$AZ$237:$DJ$237</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8"/>
          <c:order val="7"/>
          <c:tx>
            <c:strRef>
              <c:f>Evaluation!$AY$238</c:f>
              <c:strCache>
                <c:ptCount val="1"/>
                <c:pt idx="0">
                  <c:v>SP-NAT</c:v>
                </c:pt>
              </c:strCache>
            </c:strRef>
          </c:tx>
          <c:cat>
            <c:strRef>
              <c:f>Evaluation!$AZ$230:$DJ$230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Evaluation!$AZ$238:$DJ$238</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11"/>
          <c:order val="8"/>
          <c:tx>
            <c:strRef>
              <c:f>Evaluation!$AY$239</c:f>
              <c:strCache>
                <c:ptCount val="1"/>
                <c:pt idx="0">
                  <c:v>LEGAL</c:v>
                </c:pt>
              </c:strCache>
            </c:strRef>
          </c:tx>
          <c:cat>
            <c:strRef>
              <c:f>Evaluation!$AZ$230:$DJ$230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Evaluation!$AZ$239:$DJ$239</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12"/>
          <c:order val="9"/>
          <c:tx>
            <c:strRef>
              <c:f>Evaluation!$AY$240</c:f>
              <c:strCache>
                <c:ptCount val="1"/>
                <c:pt idx="0">
                  <c:v>Complete flow F </c:v>
                </c:pt>
              </c:strCache>
            </c:strRef>
          </c:tx>
          <c:cat>
            <c:strRef>
              <c:f>Evaluation!$AZ$230:$DJ$230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Evaluation!$AZ$240:$DJ$240</c:f>
              <c:numCache>
                <c:formatCode>0.000</c:formatCode>
                <c:ptCount val="63"/>
                <c:pt idx="2">
                  <c:v>0</c:v>
                </c:pt>
                <c:pt idx="6">
                  <c:v>0</c:v>
                </c:pt>
                <c:pt idx="10">
                  <c:v>0</c:v>
                </c:pt>
                <c:pt idx="14">
                  <c:v>0</c:v>
                </c:pt>
                <c:pt idx="18">
                  <c:v>0</c:v>
                </c:pt>
                <c:pt idx="22">
                  <c:v>0</c:v>
                </c:pt>
                <c:pt idx="26">
                  <c:v>0</c:v>
                </c:pt>
                <c:pt idx="30">
                  <c:v>0</c:v>
                </c:pt>
                <c:pt idx="34">
                  <c:v>0</c:v>
                </c:pt>
                <c:pt idx="38">
                  <c:v>0</c:v>
                </c:pt>
                <c:pt idx="42">
                  <c:v>0</c:v>
                </c:pt>
                <c:pt idx="46">
                  <c:v>0</c:v>
                </c:pt>
                <c:pt idx="50">
                  <c:v>0</c:v>
                </c:pt>
                <c:pt idx="54">
                  <c:v>0</c:v>
                </c:pt>
                <c:pt idx="58">
                  <c:v>0</c:v>
                </c:pt>
                <c:pt idx="62">
                  <c:v>0</c:v>
                </c:pt>
              </c:numCache>
            </c:numRef>
          </c:val>
        </c:ser>
        <c:gapWidth val="1"/>
        <c:overlap val="100"/>
        <c:axId val="53070848"/>
        <c:axId val="53081216"/>
      </c:barChart>
      <c:catAx>
        <c:axId val="53070848"/>
        <c:scaling>
          <c:orientation val="minMax"/>
        </c:scaling>
        <c:axPos val="b"/>
        <c:title>
          <c:tx>
            <c:rich>
              <a:bodyPr/>
              <a:lstStyle/>
              <a:p>
                <a:pPr>
                  <a:defRPr sz="1400"/>
                </a:pPr>
                <a:r>
                  <a:rPr lang="en-US" sz="1400"/>
                  <a:t>Policy pathway</a:t>
                </a:r>
              </a:p>
            </c:rich>
          </c:tx>
        </c:title>
        <c:tickLblPos val="low"/>
        <c:txPr>
          <a:bodyPr/>
          <a:lstStyle/>
          <a:p>
            <a:pPr>
              <a:defRPr sz="1300"/>
            </a:pPr>
            <a:endParaRPr lang="de-DE"/>
          </a:p>
        </c:txPr>
        <c:crossAx val="53081216"/>
        <c:crosses val="autoZero"/>
        <c:auto val="1"/>
        <c:lblAlgn val="ctr"/>
        <c:lblOffset val="100"/>
      </c:catAx>
      <c:valAx>
        <c:axId val="53081216"/>
        <c:scaling>
          <c:orientation val="minMax"/>
        </c:scaling>
        <c:axPos val="l"/>
        <c:majorGridlines/>
        <c:title>
          <c:tx>
            <c:rich>
              <a:bodyPr/>
              <a:lstStyle/>
              <a:p>
                <a:pPr>
                  <a:defRPr sz="1400"/>
                </a:pPr>
                <a:r>
                  <a:rPr lang="en-US" sz="1400"/>
                  <a:t>Outranking flows and complete flow</a:t>
                </a:r>
              </a:p>
            </c:rich>
          </c:tx>
          <c:layout>
            <c:manualLayout>
              <c:xMode val="edge"/>
              <c:yMode val="edge"/>
              <c:x val="1.3857912230497102E-2"/>
              <c:y val="0.232626161713091"/>
            </c:manualLayout>
          </c:layout>
        </c:title>
        <c:numFmt formatCode="0.0" sourceLinked="0"/>
        <c:tickLblPos val="nextTo"/>
        <c:crossAx val="53070848"/>
        <c:crosses val="autoZero"/>
        <c:crossBetween val="between"/>
      </c:valAx>
    </c:plotArea>
    <c:legend>
      <c:legendPos val="r"/>
      <c:layout>
        <c:manualLayout>
          <c:xMode val="edge"/>
          <c:yMode val="edge"/>
          <c:x val="0.89804544422159926"/>
          <c:y val="0.15980126844212711"/>
          <c:w val="9.3422533329647714E-2"/>
          <c:h val="0.59512724731934097"/>
        </c:manualLayout>
      </c:layout>
      <c:txPr>
        <a:bodyPr/>
        <a:lstStyle/>
        <a:p>
          <a:pPr>
            <a:defRPr sz="1400"/>
          </a:pPr>
          <a:endParaRPr lang="de-DE"/>
        </a:p>
      </c:txPr>
    </c:legend>
    <c:plotVisOnly val="1"/>
    <c:dispBlanksAs val="gap"/>
  </c:chart>
  <c:printSettings>
    <c:headerFooter/>
    <c:pageMargins b="1" l="0.75000000000000022" r="0.75000000000000022"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de-DE"/>
  <c:style val="18"/>
  <c:chart>
    <c:title>
      <c:tx>
        <c:rich>
          <a:bodyPr/>
          <a:lstStyle/>
          <a:p>
            <a:pPr>
              <a:defRPr sz="2400"/>
            </a:pPr>
            <a:r>
              <a:rPr lang="en-US" sz="2400"/>
              <a:t>Decision Maker 1</a:t>
            </a:r>
          </a:p>
        </c:rich>
      </c:tx>
      <c:layout>
        <c:manualLayout>
          <c:xMode val="edge"/>
          <c:yMode val="edge"/>
          <c:x val="0.45604379278424712"/>
          <c:y val="2.6666666666666713E-2"/>
        </c:manualLayout>
      </c:layout>
    </c:title>
    <c:plotArea>
      <c:layout>
        <c:manualLayout>
          <c:layoutTarget val="inner"/>
          <c:xMode val="edge"/>
          <c:yMode val="edge"/>
          <c:x val="5.8891375887658706E-2"/>
          <c:y val="0.10698863636363602"/>
          <c:w val="0.81295668625178219"/>
          <c:h val="0.66545131233595822"/>
        </c:manualLayout>
      </c:layout>
      <c:barChart>
        <c:barDir val="col"/>
        <c:grouping val="stacked"/>
        <c:ser>
          <c:idx val="1"/>
          <c:order val="0"/>
          <c:tx>
            <c:strRef>
              <c:f>Evaluation!$AY$91</c:f>
              <c:strCache>
                <c:ptCount val="1"/>
                <c:pt idx="0">
                  <c:v>EFFECT</c:v>
                </c:pt>
              </c:strCache>
            </c:strRef>
          </c:tx>
          <c:cat>
            <c:strRef>
              <c:f>Evaluation!$AZ$90:$DJ$90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Evaluation!$AZ$91:$DJ$91</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2"/>
          <c:order val="1"/>
          <c:tx>
            <c:strRef>
              <c:f>Evaluation!$AY$92</c:f>
              <c:strCache>
                <c:ptCount val="1"/>
                <c:pt idx="0">
                  <c:v>STEFF-SPP-CST or STEFF-GEN-CST </c:v>
                </c:pt>
              </c:strCache>
            </c:strRef>
          </c:tx>
          <c:cat>
            <c:strRef>
              <c:f>Evaluation!$AZ$90:$DJ$90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Evaluation!$AZ$92:$DJ$92</c:f>
              <c:numCache>
                <c:formatCode>0.000</c:formatCode>
                <c:ptCount val="63"/>
                <c:pt idx="0">
                  <c:v>-0.35998897334766983</c:v>
                </c:pt>
                <c:pt idx="1">
                  <c:v>1.3416672172559592</c:v>
                </c:pt>
                <c:pt idx="4">
                  <c:v>-0.35425935966499272</c:v>
                </c:pt>
                <c:pt idx="5">
                  <c:v>1.4210091147411297</c:v>
                </c:pt>
                <c:pt idx="8">
                  <c:v>-0.35023931218452276</c:v>
                </c:pt>
                <c:pt idx="9">
                  <c:v>1.4824091175934153</c:v>
                </c:pt>
                <c:pt idx="12">
                  <c:v>-0.58640549305263867</c:v>
                </c:pt>
                <c:pt idx="13">
                  <c:v>0.43391731046648696</c:v>
                </c:pt>
                <c:pt idx="16">
                  <c:v>-0.56630414919288585</c:v>
                </c:pt>
                <c:pt idx="17">
                  <c:v>0.46866337732433722</c:v>
                </c:pt>
                <c:pt idx="20">
                  <c:v>-0.60468069586259376</c:v>
                </c:pt>
                <c:pt idx="21">
                  <c:v>0.40549015715231279</c:v>
                </c:pt>
                <c:pt idx="24">
                  <c:v>-1.9490091243417869</c:v>
                </c:pt>
                <c:pt idx="25">
                  <c:v>0</c:v>
                </c:pt>
                <c:pt idx="28">
                  <c:v>-1.8993391378532187</c:v>
                </c:pt>
                <c:pt idx="29">
                  <c:v>7.4514181765350518E-5</c:v>
                </c:pt>
                <c:pt idx="32">
                  <c:v>-1.6379074010716603</c:v>
                </c:pt>
                <c:pt idx="33">
                  <c:v>7.2235742011023734E-3</c:v>
                </c:pt>
                <c:pt idx="36">
                  <c:v>-0.84465540403888462</c:v>
                </c:pt>
                <c:pt idx="37">
                  <c:v>0.19004278670612951</c:v>
                </c:pt>
                <c:pt idx="40">
                  <c:v>-0.80719446029610753</c:v>
                </c:pt>
                <c:pt idx="41">
                  <c:v>0.21168209449534758</c:v>
                </c:pt>
                <c:pt idx="44">
                  <c:v>-0.85666395150124652</c:v>
                </c:pt>
                <c:pt idx="45">
                  <c:v>0.18366987414904762</c:v>
                </c:pt>
                <c:pt idx="48">
                  <c:v>0</c:v>
                </c:pt>
                <c:pt idx="49">
                  <c:v>6.156670983946638</c:v>
                </c:pt>
                <c:pt idx="52">
                  <c:v>-0.38150296036817616</c:v>
                </c:pt>
                <c:pt idx="53">
                  <c:v>1.1263807547450526</c:v>
                </c:pt>
                <c:pt idx="56">
                  <c:v>-0.67580496317463767</c:v>
                </c:pt>
                <c:pt idx="57">
                  <c:v>0.31726695199389376</c:v>
                </c:pt>
                <c:pt idx="60">
                  <c:v>-1.8724136232129831</c:v>
                </c:pt>
                <c:pt idx="61">
                  <c:v>2.0118021138693098E-4</c:v>
                </c:pt>
              </c:numCache>
            </c:numRef>
          </c:val>
        </c:ser>
        <c:ser>
          <c:idx val="3"/>
          <c:order val="2"/>
          <c:tx>
            <c:strRef>
              <c:f>Evaluation!$AY$93</c:f>
              <c:strCache>
                <c:ptCount val="1"/>
                <c:pt idx="0">
                  <c:v>DyEFF-HI</c:v>
                </c:pt>
              </c:strCache>
            </c:strRef>
          </c:tx>
          <c:cat>
            <c:strRef>
              <c:f>Evaluation!$AZ$90:$DJ$90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Evaluation!$AZ$93:$DJ$93</c:f>
              <c:numCache>
                <c:formatCode>0.000</c:formatCode>
                <c:ptCount val="63"/>
                <c:pt idx="0">
                  <c:v>-1.4385575997945387E-2</c:v>
                </c:pt>
                <c:pt idx="1">
                  <c:v>0.19136491930664437</c:v>
                </c:pt>
                <c:pt idx="4">
                  <c:v>-1.2111218238083244E-2</c:v>
                </c:pt>
                <c:pt idx="5">
                  <c:v>0.19483925379802688</c:v>
                </c:pt>
                <c:pt idx="8">
                  <c:v>-4.2309032702638697E-3</c:v>
                </c:pt>
                <c:pt idx="9">
                  <c:v>0.21591412174080116</c:v>
                </c:pt>
                <c:pt idx="12">
                  <c:v>-6.6546089717853078E-3</c:v>
                </c:pt>
                <c:pt idx="13">
                  <c:v>0.20688568068239227</c:v>
                </c:pt>
                <c:pt idx="16">
                  <c:v>-3.2185477696501374E-3</c:v>
                </c:pt>
                <c:pt idx="17">
                  <c:v>0.22133288059803682</c:v>
                </c:pt>
                <c:pt idx="20">
                  <c:v>-8.1036496989956295E-4</c:v>
                </c:pt>
                <c:pt idx="21">
                  <c:v>0.24819090254878373</c:v>
                </c:pt>
                <c:pt idx="24">
                  <c:v>-0.2412712525266697</c:v>
                </c:pt>
                <c:pt idx="25">
                  <c:v>0.13841541714480801</c:v>
                </c:pt>
                <c:pt idx="28">
                  <c:v>-0.2333853683232488</c:v>
                </c:pt>
                <c:pt idx="29">
                  <c:v>0.13768480327054933</c:v>
                </c:pt>
                <c:pt idx="32">
                  <c:v>-0.22063874707605532</c:v>
                </c:pt>
                <c:pt idx="33">
                  <c:v>0.13927384893201783</c:v>
                </c:pt>
                <c:pt idx="36">
                  <c:v>-2.8551500224036651E-2</c:v>
                </c:pt>
                <c:pt idx="37">
                  <c:v>0.17770807371127501</c:v>
                </c:pt>
                <c:pt idx="40">
                  <c:v>-3.0518810650482182E-2</c:v>
                </c:pt>
                <c:pt idx="41">
                  <c:v>0.17639680600324917</c:v>
                </c:pt>
                <c:pt idx="44">
                  <c:v>-2.2247932594211216E-2</c:v>
                </c:pt>
                <c:pt idx="45">
                  <c:v>0.18264215622118413</c:v>
                </c:pt>
                <c:pt idx="48">
                  <c:v>-2.1769116852587702</c:v>
                </c:pt>
                <c:pt idx="49">
                  <c:v>0</c:v>
                </c:pt>
                <c:pt idx="52">
                  <c:v>-8.8020683241223357E-4</c:v>
                </c:pt>
                <c:pt idx="53">
                  <c:v>0.24632141960953635</c:v>
                </c:pt>
                <c:pt idx="56">
                  <c:v>-9.0457740980806058E-4</c:v>
                </c:pt>
                <c:pt idx="57">
                  <c:v>0.24571225007294964</c:v>
                </c:pt>
                <c:pt idx="60">
                  <c:v>0</c:v>
                </c:pt>
                <c:pt idx="61">
                  <c:v>0.30311609490032276</c:v>
                </c:pt>
              </c:numCache>
            </c:numRef>
          </c:val>
        </c:ser>
        <c:ser>
          <c:idx val="4"/>
          <c:order val="3"/>
          <c:tx>
            <c:strRef>
              <c:f>Evaluation!$AY$94</c:f>
              <c:strCache>
                <c:ptCount val="1"/>
                <c:pt idx="0">
                  <c:v>DYEFF-LI</c:v>
                </c:pt>
              </c:strCache>
            </c:strRef>
          </c:tx>
          <c:cat>
            <c:strRef>
              <c:f>Evaluation!$AZ$90:$DJ$90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Evaluation!$AZ$94:$DJ$94</c:f>
              <c:numCache>
                <c:formatCode>0.000</c:formatCode>
                <c:ptCount val="63"/>
                <c:pt idx="0">
                  <c:v>-2.3386603275862561E-3</c:v>
                </c:pt>
                <c:pt idx="1">
                  <c:v>0.3387832063247016</c:v>
                </c:pt>
                <c:pt idx="4">
                  <c:v>-1.7865430473753771E-3</c:v>
                </c:pt>
                <c:pt idx="5">
                  <c:v>0.34333385944242839</c:v>
                </c:pt>
                <c:pt idx="8">
                  <c:v>-3.2110371274958302E-3</c:v>
                </c:pt>
                <c:pt idx="9">
                  <c:v>0.33367778630009715</c:v>
                </c:pt>
                <c:pt idx="12">
                  <c:v>-3.8814914350547456E-3</c:v>
                </c:pt>
                <c:pt idx="13">
                  <c:v>0.33066946979094186</c:v>
                </c:pt>
                <c:pt idx="16">
                  <c:v>-4.086035856760783E-3</c:v>
                </c:pt>
                <c:pt idx="17">
                  <c:v>0.32985680517078897</c:v>
                </c:pt>
                <c:pt idx="20">
                  <c:v>-4.611660018853137E-3</c:v>
                </c:pt>
                <c:pt idx="21">
                  <c:v>0.32795748122192547</c:v>
                </c:pt>
                <c:pt idx="24">
                  <c:v>-0.74603973253015055</c:v>
                </c:pt>
                <c:pt idx="25">
                  <c:v>0.12254876748251246</c:v>
                </c:pt>
                <c:pt idx="28">
                  <c:v>-0.74672403969970591</c:v>
                </c:pt>
                <c:pt idx="29">
                  <c:v>0.1225095028883609</c:v>
                </c:pt>
                <c:pt idx="32">
                  <c:v>-0.82821315050065525</c:v>
                </c:pt>
                <c:pt idx="33">
                  <c:v>0.11809777833888599</c:v>
                </c:pt>
                <c:pt idx="36">
                  <c:v>0</c:v>
                </c:pt>
                <c:pt idx="37">
                  <c:v>0.39416654286817659</c:v>
                </c:pt>
                <c:pt idx="40">
                  <c:v>-7.921414016618388E-5</c:v>
                </c:pt>
                <c:pt idx="41">
                  <c:v>0.37874292758756872</c:v>
                </c:pt>
                <c:pt idx="44">
                  <c:v>-1.7698550680076805E-3</c:v>
                </c:pt>
                <c:pt idx="45">
                  <c:v>0.34349884332718589</c:v>
                </c:pt>
                <c:pt idx="48">
                  <c:v>-2.132683908343648</c:v>
                </c:pt>
                <c:pt idx="49">
                  <c:v>0</c:v>
                </c:pt>
                <c:pt idx="52">
                  <c:v>-4.4278990361798611E-3</c:v>
                </c:pt>
                <c:pt idx="53">
                  <c:v>0.3285923213471566</c:v>
                </c:pt>
                <c:pt idx="56">
                  <c:v>-4.2134933893431701E-3</c:v>
                </c:pt>
                <c:pt idx="57">
                  <c:v>0.3293719626601373</c:v>
                </c:pt>
                <c:pt idx="60">
                  <c:v>-1.7219620829638125E-3</c:v>
                </c:pt>
                <c:pt idx="61">
                  <c:v>0.34398142785307878</c:v>
                </c:pt>
              </c:numCache>
            </c:numRef>
          </c:val>
        </c:ser>
        <c:ser>
          <c:idx val="5"/>
          <c:order val="4"/>
          <c:tx>
            <c:strRef>
              <c:f>Evaluation!$AY$95</c:f>
              <c:strCache>
                <c:ptCount val="1"/>
                <c:pt idx="0">
                  <c:v>EQU</c:v>
                </c:pt>
              </c:strCache>
            </c:strRef>
          </c:tx>
          <c:cat>
            <c:strRef>
              <c:f>Evaluation!$AZ$90:$DJ$90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Evaluation!$AZ$95:$DJ$95</c:f>
              <c:numCache>
                <c:formatCode>0.000</c:formatCode>
                <c:ptCount val="63"/>
                <c:pt idx="0">
                  <c:v>-9.6644186820863051E-2</c:v>
                </c:pt>
                <c:pt idx="1">
                  <c:v>0.19730328724642374</c:v>
                </c:pt>
                <c:pt idx="4">
                  <c:v>-0.10213120847741818</c:v>
                </c:pt>
                <c:pt idx="5">
                  <c:v>0.18195581325812962</c:v>
                </c:pt>
                <c:pt idx="8">
                  <c:v>-0.39743508051949439</c:v>
                </c:pt>
                <c:pt idx="9">
                  <c:v>6.2471011045086421E-2</c:v>
                </c:pt>
                <c:pt idx="12">
                  <c:v>-9.9632774801931209E-2</c:v>
                </c:pt>
                <c:pt idx="13">
                  <c:v>0.18824058367554428</c:v>
                </c:pt>
                <c:pt idx="16">
                  <c:v>-9.9966073939390415E-2</c:v>
                </c:pt>
                <c:pt idx="17">
                  <c:v>0.18733731205327589</c:v>
                </c:pt>
                <c:pt idx="20">
                  <c:v>-0.15689139636653959</c:v>
                </c:pt>
                <c:pt idx="21">
                  <c:v>0.12744368128595493</c:v>
                </c:pt>
                <c:pt idx="24">
                  <c:v>-0.10781226041065894</c:v>
                </c:pt>
                <c:pt idx="25">
                  <c:v>0.17081617078971928</c:v>
                </c:pt>
                <c:pt idx="28">
                  <c:v>-9.3802911806349962E-2</c:v>
                </c:pt>
                <c:pt idx="29">
                  <c:v>0.20781620214851743</c:v>
                </c:pt>
                <c:pt idx="32">
                  <c:v>-1.4646909844844462</c:v>
                </c:pt>
                <c:pt idx="33">
                  <c:v>0</c:v>
                </c:pt>
                <c:pt idx="36">
                  <c:v>-0.12316087629000098</c:v>
                </c:pt>
                <c:pt idx="37">
                  <c:v>0.15147598888359629</c:v>
                </c:pt>
                <c:pt idx="40">
                  <c:v>-9.2007778416391572E-2</c:v>
                </c:pt>
                <c:pt idx="41">
                  <c:v>0.21555117477894836</c:v>
                </c:pt>
                <c:pt idx="44">
                  <c:v>-0.70457783981751132</c:v>
                </c:pt>
                <c:pt idx="45">
                  <c:v>2.9659029374836721E-2</c:v>
                </c:pt>
                <c:pt idx="48">
                  <c:v>0</c:v>
                </c:pt>
                <c:pt idx="49">
                  <c:v>1.6073877812981163</c:v>
                </c:pt>
                <c:pt idx="52">
                  <c:v>-0.15990282617545828</c:v>
                </c:pt>
                <c:pt idx="53">
                  <c:v>0.12585483182614074</c:v>
                </c:pt>
                <c:pt idx="56">
                  <c:v>-0.10808997918957643</c:v>
                </c:pt>
                <c:pt idx="57">
                  <c:v>0.17035234667394009</c:v>
                </c:pt>
                <c:pt idx="60">
                  <c:v>-8.3069741288457954E-2</c:v>
                </c:pt>
                <c:pt idx="61">
                  <c:v>0.26615070446625844</c:v>
                </c:pt>
              </c:numCache>
            </c:numRef>
          </c:val>
        </c:ser>
        <c:ser>
          <c:idx val="6"/>
          <c:order val="5"/>
          <c:tx>
            <c:strRef>
              <c:f>Evaluation!$AY$96</c:f>
              <c:strCache>
                <c:ptCount val="1"/>
                <c:pt idx="0">
                  <c:v>ECO-GHG</c:v>
                </c:pt>
              </c:strCache>
            </c:strRef>
          </c:tx>
          <c:cat>
            <c:strRef>
              <c:f>Evaluation!$AZ$90:$DJ$90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Evaluation!$AZ$96:$DJ$96</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7"/>
          <c:order val="6"/>
          <c:tx>
            <c:strRef>
              <c:f>Evaluation!$AY$97</c:f>
              <c:strCache>
                <c:ptCount val="1"/>
                <c:pt idx="0">
                  <c:v>ECO-FF</c:v>
                </c:pt>
              </c:strCache>
            </c:strRef>
          </c:tx>
          <c:cat>
            <c:strRef>
              <c:f>Evaluation!$AZ$90:$DJ$90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Evaluation!$AZ$97:$DJ$97</c:f>
              <c:numCache>
                <c:formatCode>0.000</c:formatCode>
                <c:ptCount val="63"/>
                <c:pt idx="0">
                  <c:v>-9.6641452266537312E-3</c:v>
                </c:pt>
                <c:pt idx="1">
                  <c:v>9.8163215995210981E-2</c:v>
                </c:pt>
                <c:pt idx="4">
                  <c:v>-7.9653938567081587E-3</c:v>
                </c:pt>
                <c:pt idx="5">
                  <c:v>9.8270104670905106E-2</c:v>
                </c:pt>
                <c:pt idx="8">
                  <c:v>-1.312802177871253E-2</c:v>
                </c:pt>
                <c:pt idx="9">
                  <c:v>9.8022272101880623E-2</c:v>
                </c:pt>
                <c:pt idx="12">
                  <c:v>-3.6441291723587899E-5</c:v>
                </c:pt>
                <c:pt idx="13">
                  <c:v>0.10386381580378867</c:v>
                </c:pt>
                <c:pt idx="16">
                  <c:v>-1.520918247346348E-5</c:v>
                </c:pt>
                <c:pt idx="17">
                  <c:v>0.10460281884678019</c:v>
                </c:pt>
                <c:pt idx="20">
                  <c:v>-2.0843679070126075E-5</c:v>
                </c:pt>
                <c:pt idx="21">
                  <c:v>0.10433283524794128</c:v>
                </c:pt>
                <c:pt idx="24">
                  <c:v>-1.0698701695670775E-3</c:v>
                </c:pt>
                <c:pt idx="25">
                  <c:v>0.10037115210659867</c:v>
                </c:pt>
                <c:pt idx="28">
                  <c:v>-9.1809587183075978E-4</c:v>
                </c:pt>
                <c:pt idx="29">
                  <c:v>0.10054839958437761</c:v>
                </c:pt>
                <c:pt idx="32">
                  <c:v>-6.6638805596699326E-4</c:v>
                </c:pt>
                <c:pt idx="33">
                  <c:v>0.10092343432192111</c:v>
                </c:pt>
                <c:pt idx="36">
                  <c:v>-9.3661175345896022E-4</c:v>
                </c:pt>
                <c:pt idx="37">
                  <c:v>0.10052516529328241</c:v>
                </c:pt>
                <c:pt idx="40">
                  <c:v>-4.2324517076690609E-4</c:v>
                </c:pt>
                <c:pt idx="41">
                  <c:v>0.10145314006141153</c:v>
                </c:pt>
                <c:pt idx="44">
                  <c:v>-2.1773000482652185E-4</c:v>
                </c:pt>
                <c:pt idx="45">
                  <c:v>0.10219450349268662</c:v>
                </c:pt>
                <c:pt idx="48">
                  <c:v>-1.4784865089490018</c:v>
                </c:pt>
                <c:pt idx="49">
                  <c:v>0</c:v>
                </c:pt>
                <c:pt idx="52">
                  <c:v>-7.580671171557452E-3</c:v>
                </c:pt>
                <c:pt idx="53">
                  <c:v>9.8301021234006289E-2</c:v>
                </c:pt>
                <c:pt idx="56">
                  <c:v>0</c:v>
                </c:pt>
                <c:pt idx="57">
                  <c:v>0.10653262444979994</c:v>
                </c:pt>
                <c:pt idx="60">
                  <c:v>-8.6509775610887915E-5</c:v>
                </c:pt>
                <c:pt idx="61">
                  <c:v>0.10311118272733807</c:v>
                </c:pt>
              </c:numCache>
            </c:numRef>
          </c:val>
        </c:ser>
        <c:ser>
          <c:idx val="8"/>
          <c:order val="7"/>
          <c:tx>
            <c:strRef>
              <c:f>Evaluation!$AY$98</c:f>
              <c:strCache>
                <c:ptCount val="1"/>
                <c:pt idx="0">
                  <c:v>SP-NAT</c:v>
                </c:pt>
              </c:strCache>
            </c:strRef>
          </c:tx>
          <c:cat>
            <c:strRef>
              <c:f>Evaluation!$AZ$90:$DJ$90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Evaluation!$AZ$98:$DJ$98</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11"/>
          <c:order val="8"/>
          <c:tx>
            <c:strRef>
              <c:f>Evaluation!$AY$99</c:f>
              <c:strCache>
                <c:ptCount val="1"/>
                <c:pt idx="0">
                  <c:v>LEGAL</c:v>
                </c:pt>
              </c:strCache>
            </c:strRef>
          </c:tx>
          <c:cat>
            <c:strRef>
              <c:f>Evaluation!$AZ$90:$DJ$90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Evaluation!$AZ$99:$DJ$99</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12"/>
          <c:order val="9"/>
          <c:tx>
            <c:strRef>
              <c:f>Evaluation!$AY$100</c:f>
              <c:strCache>
                <c:ptCount val="1"/>
                <c:pt idx="0">
                  <c:v>Complete flow F  </c:v>
                </c:pt>
              </c:strCache>
            </c:strRef>
          </c:tx>
          <c:cat>
            <c:strRef>
              <c:f>Evaluation!$AZ$90:$DJ$90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Evaluation!$AZ$100:$DJ$100</c:f>
              <c:numCache>
                <c:formatCode>0.000</c:formatCode>
                <c:ptCount val="63"/>
                <c:pt idx="2">
                  <c:v>1.6842603044082216</c:v>
                </c:pt>
                <c:pt idx="6">
                  <c:v>1.761154422626042</c:v>
                </c:pt>
                <c:pt idx="10">
                  <c:v>1.4242499539007911</c:v>
                </c:pt>
                <c:pt idx="14">
                  <c:v>0.56696605086602059</c:v>
                </c:pt>
                <c:pt idx="18">
                  <c:v>0.63820317805205862</c:v>
                </c:pt>
                <c:pt idx="22">
                  <c:v>0.44640009655996193</c:v>
                </c:pt>
                <c:pt idx="26">
                  <c:v>-2.5130507324551945</c:v>
                </c:pt>
                <c:pt idx="30">
                  <c:v>-2.4055361314807842</c:v>
                </c:pt>
                <c:pt idx="34">
                  <c:v>-3.7865980353948565</c:v>
                </c:pt>
                <c:pt idx="38">
                  <c:v>1.661416515607872E-2</c:v>
                </c:pt>
                <c:pt idx="42">
                  <c:v>0.15360263425261089</c:v>
                </c:pt>
                <c:pt idx="46">
                  <c:v>-0.74381290242086229</c:v>
                </c:pt>
                <c:pt idx="50">
                  <c:v>1.9759766626933333</c:v>
                </c:pt>
                <c:pt idx="54">
                  <c:v>1.3711557851781087</c:v>
                </c:pt>
                <c:pt idx="58">
                  <c:v>0.38022312268735525</c:v>
                </c:pt>
                <c:pt idx="62">
                  <c:v>-0.94073124620163084</c:v>
                </c:pt>
              </c:numCache>
            </c:numRef>
          </c:val>
        </c:ser>
        <c:gapWidth val="1"/>
        <c:overlap val="100"/>
        <c:axId val="53184000"/>
        <c:axId val="53185920"/>
      </c:barChart>
      <c:catAx>
        <c:axId val="53184000"/>
        <c:scaling>
          <c:orientation val="minMax"/>
        </c:scaling>
        <c:axPos val="b"/>
        <c:title>
          <c:tx>
            <c:rich>
              <a:bodyPr/>
              <a:lstStyle/>
              <a:p>
                <a:pPr>
                  <a:defRPr sz="1400"/>
                </a:pPr>
                <a:r>
                  <a:rPr lang="en-US" sz="1400"/>
                  <a:t>Policy pathway</a:t>
                </a:r>
              </a:p>
            </c:rich>
          </c:tx>
          <c:layout>
            <c:manualLayout>
              <c:xMode val="edge"/>
              <c:yMode val="edge"/>
              <c:x val="0.44454555899384202"/>
              <c:y val="0.95491991768074425"/>
            </c:manualLayout>
          </c:layout>
        </c:title>
        <c:tickLblPos val="low"/>
        <c:txPr>
          <a:bodyPr/>
          <a:lstStyle/>
          <a:p>
            <a:pPr>
              <a:defRPr sz="1300"/>
            </a:pPr>
            <a:endParaRPr lang="de-DE"/>
          </a:p>
        </c:txPr>
        <c:crossAx val="53185920"/>
        <c:crosses val="autoZero"/>
        <c:auto val="1"/>
        <c:lblAlgn val="ctr"/>
        <c:lblOffset val="100"/>
      </c:catAx>
      <c:valAx>
        <c:axId val="53185920"/>
        <c:scaling>
          <c:orientation val="minMax"/>
        </c:scaling>
        <c:axPos val="l"/>
        <c:majorGridlines/>
        <c:title>
          <c:tx>
            <c:rich>
              <a:bodyPr/>
              <a:lstStyle/>
              <a:p>
                <a:pPr>
                  <a:defRPr sz="1400"/>
                </a:pPr>
                <a:r>
                  <a:rPr lang="en-US" sz="1400"/>
                  <a:t>Outranking flows and complete flow</a:t>
                </a:r>
              </a:p>
            </c:rich>
          </c:tx>
          <c:layout>
            <c:manualLayout>
              <c:xMode val="edge"/>
              <c:yMode val="edge"/>
              <c:x val="1.4553584095906905E-2"/>
              <c:y val="0.30538379986650921"/>
            </c:manualLayout>
          </c:layout>
        </c:title>
        <c:numFmt formatCode="0.0" sourceLinked="0"/>
        <c:tickLblPos val="nextTo"/>
        <c:txPr>
          <a:bodyPr/>
          <a:lstStyle/>
          <a:p>
            <a:pPr>
              <a:defRPr sz="1200"/>
            </a:pPr>
            <a:endParaRPr lang="de-DE"/>
          </a:p>
        </c:txPr>
        <c:crossAx val="53184000"/>
        <c:crosses val="autoZero"/>
        <c:crossBetween val="between"/>
      </c:valAx>
    </c:plotArea>
    <c:legend>
      <c:legendPos val="r"/>
      <c:layout>
        <c:manualLayout>
          <c:xMode val="edge"/>
          <c:yMode val="edge"/>
          <c:x val="0.895705559300224"/>
          <c:y val="0.20508178226129606"/>
          <c:w val="9.5028033947118437E-2"/>
          <c:h val="0.55606766481443881"/>
        </c:manualLayout>
      </c:layout>
      <c:txPr>
        <a:bodyPr/>
        <a:lstStyle/>
        <a:p>
          <a:pPr>
            <a:defRPr sz="1400"/>
          </a:pPr>
          <a:endParaRPr lang="de-DE"/>
        </a:p>
      </c:txPr>
    </c:legend>
    <c:plotVisOnly val="1"/>
    <c:dispBlanksAs val="gap"/>
  </c:chart>
  <c:printSettings>
    <c:headerFooter/>
    <c:pageMargins b="1" l="0.75000000000000022" r="0.75000000000000022"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de-DE"/>
  <c:style val="18"/>
  <c:chart>
    <c:title>
      <c:tx>
        <c:rich>
          <a:bodyPr/>
          <a:lstStyle/>
          <a:p>
            <a:pPr>
              <a:defRPr sz="2400"/>
            </a:pPr>
            <a:r>
              <a:rPr lang="en-US" sz="2400"/>
              <a:t>Decision Maker 3</a:t>
            </a:r>
          </a:p>
        </c:rich>
      </c:tx>
      <c:layout/>
    </c:title>
    <c:plotArea>
      <c:layout>
        <c:manualLayout>
          <c:layoutTarget val="inner"/>
          <c:xMode val="edge"/>
          <c:yMode val="edge"/>
          <c:x val="5.7632075973611419E-2"/>
          <c:y val="0.100712479919943"/>
          <c:w val="0.81647832872242276"/>
          <c:h val="0.65061201965139026"/>
        </c:manualLayout>
      </c:layout>
      <c:barChart>
        <c:barDir val="col"/>
        <c:grouping val="stacked"/>
        <c:ser>
          <c:idx val="1"/>
          <c:order val="0"/>
          <c:tx>
            <c:strRef>
              <c:f>Evaluation!$AY$131</c:f>
              <c:strCache>
                <c:ptCount val="1"/>
                <c:pt idx="0">
                  <c:v>EFFECT</c:v>
                </c:pt>
              </c:strCache>
            </c:strRef>
          </c:tx>
          <c:cat>
            <c:strRef>
              <c:f>Evaluation!$AZ$130:$DJ$130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Evaluation!$AZ$131:$DJ$131</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2"/>
          <c:order val="1"/>
          <c:tx>
            <c:strRef>
              <c:f>Evaluation!$AY$132</c:f>
              <c:strCache>
                <c:ptCount val="1"/>
                <c:pt idx="0">
                  <c:v>STEFF-SPP-CST or STEFF-GEN-CST </c:v>
                </c:pt>
              </c:strCache>
            </c:strRef>
          </c:tx>
          <c:cat>
            <c:strRef>
              <c:f>Evaluation!$AZ$130:$DJ$130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Evaluation!$AZ$132:$DJ$132</c:f>
              <c:numCache>
                <c:formatCode>0.000</c:formatCode>
                <c:ptCount val="63"/>
                <c:pt idx="0">
                  <c:v>-0.15999509926563105</c:v>
                </c:pt>
                <c:pt idx="1">
                  <c:v>0.59629654100264851</c:v>
                </c:pt>
                <c:pt idx="4">
                  <c:v>-0.15744860429555235</c:v>
                </c:pt>
                <c:pt idx="5">
                  <c:v>0.63155960655161314</c:v>
                </c:pt>
                <c:pt idx="8">
                  <c:v>-0.15566191652645456</c:v>
                </c:pt>
                <c:pt idx="9">
                  <c:v>0.65884849670818468</c:v>
                </c:pt>
                <c:pt idx="12">
                  <c:v>-0.26062466357895053</c:v>
                </c:pt>
                <c:pt idx="13">
                  <c:v>0.19285213798510528</c:v>
                </c:pt>
                <c:pt idx="16">
                  <c:v>-0.25169073297461597</c:v>
                </c:pt>
                <c:pt idx="17">
                  <c:v>0.20829483436637214</c:v>
                </c:pt>
                <c:pt idx="20">
                  <c:v>-0.26874697593893054</c:v>
                </c:pt>
                <c:pt idx="21">
                  <c:v>0.18021784762325013</c:v>
                </c:pt>
                <c:pt idx="24">
                  <c:v>-0.86622627748523862</c:v>
                </c:pt>
                <c:pt idx="25">
                  <c:v>0</c:v>
                </c:pt>
                <c:pt idx="28">
                  <c:v>-0.8441507279347642</c:v>
                </c:pt>
                <c:pt idx="29">
                  <c:v>3.3117414117933563E-5</c:v>
                </c:pt>
                <c:pt idx="32">
                  <c:v>-0.72795884492073804</c:v>
                </c:pt>
                <c:pt idx="33">
                  <c:v>3.2104774227121663E-3</c:v>
                </c:pt>
                <c:pt idx="36">
                  <c:v>-0.37540240179505985</c:v>
                </c:pt>
                <c:pt idx="37">
                  <c:v>8.4463460758279776E-2</c:v>
                </c:pt>
                <c:pt idx="40">
                  <c:v>-0.35875309346493667</c:v>
                </c:pt>
                <c:pt idx="41">
                  <c:v>9.4080930886821151E-2</c:v>
                </c:pt>
                <c:pt idx="44">
                  <c:v>-0.38073953400055399</c:v>
                </c:pt>
                <c:pt idx="45">
                  <c:v>8.16310551773545E-2</c:v>
                </c:pt>
                <c:pt idx="48">
                  <c:v>0</c:v>
                </c:pt>
                <c:pt idx="49">
                  <c:v>2.7362982150873951</c:v>
                </c:pt>
                <c:pt idx="52">
                  <c:v>-0.16955687127474497</c:v>
                </c:pt>
                <c:pt idx="53">
                  <c:v>0.50061366877557889</c:v>
                </c:pt>
                <c:pt idx="56">
                  <c:v>-0.30035776141095005</c:v>
                </c:pt>
                <c:pt idx="57">
                  <c:v>0.14100753421950835</c:v>
                </c:pt>
                <c:pt idx="60">
                  <c:v>-0.83218383253910377</c:v>
                </c:pt>
                <c:pt idx="61">
                  <c:v>8.9413427283080451E-5</c:v>
                </c:pt>
              </c:numCache>
            </c:numRef>
          </c:val>
        </c:ser>
        <c:ser>
          <c:idx val="3"/>
          <c:order val="2"/>
          <c:tx>
            <c:strRef>
              <c:f>Evaluation!$AY$133</c:f>
              <c:strCache>
                <c:ptCount val="1"/>
                <c:pt idx="0">
                  <c:v>DyEFF-HI</c:v>
                </c:pt>
              </c:strCache>
            </c:strRef>
          </c:tx>
          <c:cat>
            <c:strRef>
              <c:f>Evaluation!$AZ$130:$DJ$130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Evaluation!$AZ$133:$DJ$133</c:f>
              <c:numCache>
                <c:formatCode>0.000</c:formatCode>
                <c:ptCount val="63"/>
                <c:pt idx="0">
                  <c:v>-9.5903839986302593E-3</c:v>
                </c:pt>
                <c:pt idx="1">
                  <c:v>0.12757661287109626</c:v>
                </c:pt>
                <c:pt idx="4">
                  <c:v>-8.0741454920554949E-3</c:v>
                </c:pt>
                <c:pt idx="5">
                  <c:v>0.12989283586535127</c:v>
                </c:pt>
                <c:pt idx="8">
                  <c:v>-2.8206021801759134E-3</c:v>
                </c:pt>
                <c:pt idx="9">
                  <c:v>0.14394274782720079</c:v>
                </c:pt>
                <c:pt idx="12">
                  <c:v>-4.4364059811902064E-3</c:v>
                </c:pt>
                <c:pt idx="13">
                  <c:v>0.13792378712159487</c:v>
                </c:pt>
                <c:pt idx="16">
                  <c:v>-2.1456985131000916E-3</c:v>
                </c:pt>
                <c:pt idx="17">
                  <c:v>0.14755525373202458</c:v>
                </c:pt>
                <c:pt idx="20">
                  <c:v>-5.4024331326637534E-4</c:v>
                </c:pt>
                <c:pt idx="21">
                  <c:v>0.16546060169918919</c:v>
                </c:pt>
                <c:pt idx="24">
                  <c:v>-0.16084750168444648</c:v>
                </c:pt>
                <c:pt idx="25">
                  <c:v>9.2276944763205346E-2</c:v>
                </c:pt>
                <c:pt idx="28">
                  <c:v>-0.15559024554883258</c:v>
                </c:pt>
                <c:pt idx="29">
                  <c:v>9.1789868847032885E-2</c:v>
                </c:pt>
                <c:pt idx="32">
                  <c:v>-0.14709249805070354</c:v>
                </c:pt>
                <c:pt idx="33">
                  <c:v>9.2849232621345243E-2</c:v>
                </c:pt>
                <c:pt idx="36">
                  <c:v>-1.9034333482691103E-2</c:v>
                </c:pt>
                <c:pt idx="37">
                  <c:v>0.11847204914085001</c:v>
                </c:pt>
                <c:pt idx="40">
                  <c:v>-2.0345873766988123E-2</c:v>
                </c:pt>
                <c:pt idx="41">
                  <c:v>0.11759787066883279</c:v>
                </c:pt>
                <c:pt idx="44">
                  <c:v>-1.4831955062807479E-2</c:v>
                </c:pt>
                <c:pt idx="45">
                  <c:v>0.12176143748078944</c:v>
                </c:pt>
                <c:pt idx="48">
                  <c:v>-1.4512744568391807</c:v>
                </c:pt>
                <c:pt idx="49">
                  <c:v>0</c:v>
                </c:pt>
                <c:pt idx="52">
                  <c:v>-5.8680455494148915E-4</c:v>
                </c:pt>
                <c:pt idx="53">
                  <c:v>0.16421427973969094</c:v>
                </c:pt>
                <c:pt idx="56">
                  <c:v>-6.0305160653870702E-4</c:v>
                </c:pt>
                <c:pt idx="57">
                  <c:v>0.1638081667152998</c:v>
                </c:pt>
                <c:pt idx="60">
                  <c:v>0</c:v>
                </c:pt>
                <c:pt idx="61">
                  <c:v>0.20207739660021523</c:v>
                </c:pt>
              </c:numCache>
            </c:numRef>
          </c:val>
        </c:ser>
        <c:ser>
          <c:idx val="4"/>
          <c:order val="3"/>
          <c:tx>
            <c:strRef>
              <c:f>Evaluation!$AY$134</c:f>
              <c:strCache>
                <c:ptCount val="1"/>
                <c:pt idx="0">
                  <c:v>DYEFF-LI</c:v>
                </c:pt>
              </c:strCache>
            </c:strRef>
          </c:tx>
          <c:cat>
            <c:strRef>
              <c:f>Evaluation!$AZ$130:$DJ$130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Evaluation!$AZ$134:$DJ$134</c:f>
              <c:numCache>
                <c:formatCode>0.000</c:formatCode>
                <c:ptCount val="63"/>
                <c:pt idx="0">
                  <c:v>-1.5591068850575041E-3</c:v>
                </c:pt>
                <c:pt idx="1">
                  <c:v>0.22585547088313448</c:v>
                </c:pt>
                <c:pt idx="4">
                  <c:v>-1.1910286982502519E-3</c:v>
                </c:pt>
                <c:pt idx="5">
                  <c:v>0.22888923962828561</c:v>
                </c:pt>
                <c:pt idx="8">
                  <c:v>-2.1406914183305539E-3</c:v>
                </c:pt>
                <c:pt idx="9">
                  <c:v>0.22245185753339811</c:v>
                </c:pt>
                <c:pt idx="12">
                  <c:v>-2.587660956703164E-3</c:v>
                </c:pt>
                <c:pt idx="13">
                  <c:v>0.22044631319396121</c:v>
                </c:pt>
                <c:pt idx="16">
                  <c:v>-2.7240239045071891E-3</c:v>
                </c:pt>
                <c:pt idx="17">
                  <c:v>0.21990453678052596</c:v>
                </c:pt>
                <c:pt idx="20">
                  <c:v>-3.074440012568758E-3</c:v>
                </c:pt>
                <c:pt idx="21">
                  <c:v>0.21863832081461701</c:v>
                </c:pt>
                <c:pt idx="24">
                  <c:v>-0.49735982168676701</c:v>
                </c:pt>
                <c:pt idx="25">
                  <c:v>8.169917832167499E-2</c:v>
                </c:pt>
                <c:pt idx="28">
                  <c:v>-0.49781602646647066</c:v>
                </c:pt>
                <c:pt idx="29">
                  <c:v>8.1673001925573946E-2</c:v>
                </c:pt>
                <c:pt idx="32">
                  <c:v>-0.55214210033377031</c:v>
                </c:pt>
                <c:pt idx="33">
                  <c:v>7.8731852225923993E-2</c:v>
                </c:pt>
                <c:pt idx="36">
                  <c:v>0</c:v>
                </c:pt>
                <c:pt idx="37">
                  <c:v>0.26277769524545103</c:v>
                </c:pt>
                <c:pt idx="40">
                  <c:v>-5.2809426777455927E-5</c:v>
                </c:pt>
                <c:pt idx="41">
                  <c:v>0.2524952850583792</c:v>
                </c:pt>
                <c:pt idx="44">
                  <c:v>-1.1799033786717874E-3</c:v>
                </c:pt>
                <c:pt idx="45">
                  <c:v>0.22899922888479063</c:v>
                </c:pt>
                <c:pt idx="48">
                  <c:v>-1.4217892722290988</c:v>
                </c:pt>
                <c:pt idx="49">
                  <c:v>0</c:v>
                </c:pt>
                <c:pt idx="52">
                  <c:v>-2.9519326907865738E-3</c:v>
                </c:pt>
                <c:pt idx="53">
                  <c:v>0.21906154756477109</c:v>
                </c:pt>
                <c:pt idx="56">
                  <c:v>-2.808995592895447E-3</c:v>
                </c:pt>
                <c:pt idx="57">
                  <c:v>0.21958130844009158</c:v>
                </c:pt>
                <c:pt idx="60">
                  <c:v>-1.1479747219758753E-3</c:v>
                </c:pt>
                <c:pt idx="61">
                  <c:v>0.22932095190205257</c:v>
                </c:pt>
              </c:numCache>
            </c:numRef>
          </c:val>
        </c:ser>
        <c:ser>
          <c:idx val="5"/>
          <c:order val="4"/>
          <c:tx>
            <c:strRef>
              <c:f>Evaluation!$AY$135</c:f>
              <c:strCache>
                <c:ptCount val="1"/>
                <c:pt idx="0">
                  <c:v>EQU</c:v>
                </c:pt>
              </c:strCache>
            </c:strRef>
          </c:tx>
          <c:cat>
            <c:strRef>
              <c:f>Evaluation!$AZ$130:$DJ$130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Evaluation!$AZ$135:$DJ$135</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6"/>
          <c:order val="5"/>
          <c:tx>
            <c:strRef>
              <c:f>Evaluation!$AY$136</c:f>
              <c:strCache>
                <c:ptCount val="1"/>
                <c:pt idx="0">
                  <c:v>ECO-GHG</c:v>
                </c:pt>
              </c:strCache>
            </c:strRef>
          </c:tx>
          <c:cat>
            <c:strRef>
              <c:f>Evaluation!$AZ$130:$DJ$130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Evaluation!$AZ$136:$DJ$136</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7"/>
          <c:order val="6"/>
          <c:tx>
            <c:strRef>
              <c:f>Evaluation!$AY$137</c:f>
              <c:strCache>
                <c:ptCount val="1"/>
                <c:pt idx="0">
                  <c:v>ECO-FF</c:v>
                </c:pt>
              </c:strCache>
            </c:strRef>
          </c:tx>
          <c:cat>
            <c:strRef>
              <c:f>Evaluation!$AZ$130:$DJ$130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Evaluation!$AZ$137:$DJ$137</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8"/>
          <c:order val="7"/>
          <c:tx>
            <c:strRef>
              <c:f>Evaluation!$AY$138</c:f>
              <c:strCache>
                <c:ptCount val="1"/>
                <c:pt idx="0">
                  <c:v>SP-NAT</c:v>
                </c:pt>
              </c:strCache>
            </c:strRef>
          </c:tx>
          <c:cat>
            <c:strRef>
              <c:f>Evaluation!$AZ$130:$DJ$130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Evaluation!$AZ$138:$DJ$138</c:f>
              <c:numCache>
                <c:formatCode>0.000</c:formatCode>
                <c:ptCount val="63"/>
                <c:pt idx="0">
                  <c:v>-1.7745922043045967</c:v>
                </c:pt>
                <c:pt idx="1">
                  <c:v>0</c:v>
                </c:pt>
                <c:pt idx="4">
                  <c:v>-1.7745922043045967</c:v>
                </c:pt>
                <c:pt idx="5">
                  <c:v>0</c:v>
                </c:pt>
                <c:pt idx="8">
                  <c:v>-0.37983945415366005</c:v>
                </c:pt>
                <c:pt idx="9">
                  <c:v>2.0389271385965366</c:v>
                </c:pt>
                <c:pt idx="12">
                  <c:v>-1.7745922043045967</c:v>
                </c:pt>
                <c:pt idx="13">
                  <c:v>0</c:v>
                </c:pt>
                <c:pt idx="16">
                  <c:v>-1.7745922043045967</c:v>
                </c:pt>
                <c:pt idx="17">
                  <c:v>0</c:v>
                </c:pt>
                <c:pt idx="20">
                  <c:v>-3.4543439727165795E-2</c:v>
                </c:pt>
                <c:pt idx="21">
                  <c:v>2.9455581520430241</c:v>
                </c:pt>
                <c:pt idx="24">
                  <c:v>-1.7745922043045967</c:v>
                </c:pt>
                <c:pt idx="25">
                  <c:v>0</c:v>
                </c:pt>
                <c:pt idx="28">
                  <c:v>-1.7745922043045967</c:v>
                </c:pt>
                <c:pt idx="29">
                  <c:v>0</c:v>
                </c:pt>
                <c:pt idx="32">
                  <c:v>-0.45845137445090678</c:v>
                </c:pt>
                <c:pt idx="33">
                  <c:v>1.8857595208819165</c:v>
                </c:pt>
                <c:pt idx="36">
                  <c:v>-1.7745922043045967</c:v>
                </c:pt>
                <c:pt idx="37">
                  <c:v>0</c:v>
                </c:pt>
                <c:pt idx="40">
                  <c:v>-1.7745922043045967</c:v>
                </c:pt>
                <c:pt idx="41">
                  <c:v>0</c:v>
                </c:pt>
                <c:pt idx="44">
                  <c:v>-0.4395447099403178</c:v>
                </c:pt>
                <c:pt idx="45">
                  <c:v>1.9220061026010091</c:v>
                </c:pt>
                <c:pt idx="48">
                  <c:v>-0.25214728413296583</c:v>
                </c:pt>
                <c:pt idx="49">
                  <c:v>2.3037575713545286</c:v>
                </c:pt>
                <c:pt idx="52">
                  <c:v>-1.7745922043045967</c:v>
                </c:pt>
                <c:pt idx="53">
                  <c:v>0</c:v>
                </c:pt>
                <c:pt idx="56">
                  <c:v>0</c:v>
                </c:pt>
                <c:pt idx="57">
                  <c:v>3.4215761818506638</c:v>
                </c:pt>
                <c:pt idx="60">
                  <c:v>-2.1655231892261772E-2</c:v>
                </c:pt>
                <c:pt idx="61">
                  <c:v>3.0399266657109716</c:v>
                </c:pt>
              </c:numCache>
            </c:numRef>
          </c:val>
        </c:ser>
        <c:ser>
          <c:idx val="11"/>
          <c:order val="8"/>
          <c:tx>
            <c:strRef>
              <c:f>Evaluation!$AY$139</c:f>
              <c:strCache>
                <c:ptCount val="1"/>
                <c:pt idx="0">
                  <c:v>LEGAL</c:v>
                </c:pt>
              </c:strCache>
            </c:strRef>
          </c:tx>
          <c:cat>
            <c:strRef>
              <c:f>Evaluation!$AZ$130:$DJ$130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Evaluation!$AZ$139:$DJ$139</c:f>
              <c:numCache>
                <c:formatCode>0.000</c:formatCode>
                <c:ptCount val="63"/>
                <c:pt idx="0">
                  <c:v>-1.8390157343264768</c:v>
                </c:pt>
                <c:pt idx="1">
                  <c:v>0</c:v>
                </c:pt>
                <c:pt idx="4">
                  <c:v>-1.8390157343264768</c:v>
                </c:pt>
                <c:pt idx="5">
                  <c:v>0</c:v>
                </c:pt>
                <c:pt idx="8">
                  <c:v>-0.35736758300063531</c:v>
                </c:pt>
                <c:pt idx="9">
                  <c:v>2.1656735124742403</c:v>
                </c:pt>
                <c:pt idx="12">
                  <c:v>-1.8390157343264768</c:v>
                </c:pt>
                <c:pt idx="13">
                  <c:v>0</c:v>
                </c:pt>
                <c:pt idx="16">
                  <c:v>-1.8390157343264768</c:v>
                </c:pt>
                <c:pt idx="17">
                  <c:v>0</c:v>
                </c:pt>
                <c:pt idx="20">
                  <c:v>-0.35736758300063531</c:v>
                </c:pt>
                <c:pt idx="21">
                  <c:v>2.1656735124742403</c:v>
                </c:pt>
                <c:pt idx="24">
                  <c:v>-1.8390157343264768</c:v>
                </c:pt>
                <c:pt idx="25">
                  <c:v>0</c:v>
                </c:pt>
                <c:pt idx="28">
                  <c:v>-1.8390157343264768</c:v>
                </c:pt>
                <c:pt idx="29">
                  <c:v>0</c:v>
                </c:pt>
                <c:pt idx="32">
                  <c:v>-0.35736758300063531</c:v>
                </c:pt>
                <c:pt idx="33">
                  <c:v>2.1656735124742403</c:v>
                </c:pt>
                <c:pt idx="36">
                  <c:v>-1.8390157343264768</c:v>
                </c:pt>
                <c:pt idx="37">
                  <c:v>0</c:v>
                </c:pt>
                <c:pt idx="40">
                  <c:v>-1.8390157343264768</c:v>
                </c:pt>
                <c:pt idx="41">
                  <c:v>0</c:v>
                </c:pt>
                <c:pt idx="44">
                  <c:v>-0.35736758300063531</c:v>
                </c:pt>
                <c:pt idx="45">
                  <c:v>2.1656735124742403</c:v>
                </c:pt>
                <c:pt idx="48">
                  <c:v>0</c:v>
                </c:pt>
                <c:pt idx="49">
                  <c:v>3.3353219387713975</c:v>
                </c:pt>
                <c:pt idx="52">
                  <c:v>-1.8390157343264768</c:v>
                </c:pt>
                <c:pt idx="53">
                  <c:v>0</c:v>
                </c:pt>
                <c:pt idx="56">
                  <c:v>-9.8837873153236791E-2</c:v>
                </c:pt>
                <c:pt idx="57">
                  <c:v>2.7461118866543126</c:v>
                </c:pt>
                <c:pt idx="60">
                  <c:v>0</c:v>
                </c:pt>
                <c:pt idx="61">
                  <c:v>3.3353219387713975</c:v>
                </c:pt>
              </c:numCache>
            </c:numRef>
          </c:val>
        </c:ser>
        <c:ser>
          <c:idx val="12"/>
          <c:order val="9"/>
          <c:tx>
            <c:strRef>
              <c:f>Evaluation!$AY$140</c:f>
              <c:strCache>
                <c:ptCount val="1"/>
                <c:pt idx="0">
                  <c:v>Complete flow F  </c:v>
                </c:pt>
              </c:strCache>
            </c:strRef>
          </c:tx>
          <c:cat>
            <c:strRef>
              <c:f>Evaluation!$AZ$130:$DJ$130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Evaluation!$AZ$140:$DJ$140</c:f>
              <c:numCache>
                <c:formatCode>0.000</c:formatCode>
                <c:ptCount val="63"/>
                <c:pt idx="2">
                  <c:v>-2.8350239040235135</c:v>
                </c:pt>
                <c:pt idx="6">
                  <c:v>-2.7899800350716819</c:v>
                </c:pt>
                <c:pt idx="10">
                  <c:v>4.3320135058603038</c:v>
                </c:pt>
                <c:pt idx="14">
                  <c:v>-3.330034430847256</c:v>
                </c:pt>
                <c:pt idx="18">
                  <c:v>-3.294413769144374</c:v>
                </c:pt>
                <c:pt idx="22">
                  <c:v>5.0112757526617537</c:v>
                </c:pt>
                <c:pt idx="26">
                  <c:v>-4.9640654164026454</c:v>
                </c:pt>
                <c:pt idx="30">
                  <c:v>-4.9376689503944169</c:v>
                </c:pt>
                <c:pt idx="34">
                  <c:v>1.9832121948693846</c:v>
                </c:pt>
                <c:pt idx="38">
                  <c:v>-3.5423314687642438</c:v>
                </c:pt>
                <c:pt idx="42">
                  <c:v>-3.5285856286757427</c:v>
                </c:pt>
                <c:pt idx="46">
                  <c:v>3.3264076512351974</c:v>
                </c:pt>
                <c:pt idx="50">
                  <c:v>5.2501667120120752</c:v>
                </c:pt>
                <c:pt idx="54">
                  <c:v>-2.9028140510715055</c:v>
                </c:pt>
                <c:pt idx="58">
                  <c:v>6.2894773961162551</c:v>
                </c:pt>
                <c:pt idx="62">
                  <c:v>5.9517493272585789</c:v>
                </c:pt>
              </c:numCache>
            </c:numRef>
          </c:val>
        </c:ser>
        <c:gapWidth val="1"/>
        <c:overlap val="100"/>
        <c:axId val="53140096"/>
        <c:axId val="55317248"/>
      </c:barChart>
      <c:catAx>
        <c:axId val="53140096"/>
        <c:scaling>
          <c:orientation val="minMax"/>
        </c:scaling>
        <c:axPos val="b"/>
        <c:title>
          <c:tx>
            <c:rich>
              <a:bodyPr/>
              <a:lstStyle/>
              <a:p>
                <a:pPr>
                  <a:defRPr sz="1400"/>
                </a:pPr>
                <a:r>
                  <a:rPr lang="en-US" sz="1400"/>
                  <a:t>Policy pathway</a:t>
                </a:r>
              </a:p>
            </c:rich>
          </c:tx>
          <c:layout/>
        </c:title>
        <c:tickLblPos val="low"/>
        <c:txPr>
          <a:bodyPr/>
          <a:lstStyle/>
          <a:p>
            <a:pPr>
              <a:defRPr sz="1300"/>
            </a:pPr>
            <a:endParaRPr lang="de-DE"/>
          </a:p>
        </c:txPr>
        <c:crossAx val="55317248"/>
        <c:crosses val="autoZero"/>
        <c:auto val="1"/>
        <c:lblAlgn val="ctr"/>
        <c:lblOffset val="100"/>
      </c:catAx>
      <c:valAx>
        <c:axId val="55317248"/>
        <c:scaling>
          <c:orientation val="minMax"/>
        </c:scaling>
        <c:axPos val="l"/>
        <c:majorGridlines/>
        <c:title>
          <c:tx>
            <c:rich>
              <a:bodyPr/>
              <a:lstStyle/>
              <a:p>
                <a:pPr>
                  <a:defRPr sz="1400"/>
                </a:pPr>
                <a:r>
                  <a:rPr lang="en-US" sz="1400"/>
                  <a:t>Outranking flows and complete flow</a:t>
                </a:r>
              </a:p>
            </c:rich>
          </c:tx>
          <c:layout>
            <c:manualLayout>
              <c:xMode val="edge"/>
              <c:yMode val="edge"/>
              <c:x val="1.2544380009931203E-2"/>
              <c:y val="0.29672535163873692"/>
            </c:manualLayout>
          </c:layout>
        </c:title>
        <c:numFmt formatCode="0.0" sourceLinked="0"/>
        <c:tickLblPos val="nextTo"/>
        <c:crossAx val="53140096"/>
        <c:crosses val="autoZero"/>
        <c:crossBetween val="between"/>
      </c:valAx>
    </c:plotArea>
    <c:legend>
      <c:legendPos val="r"/>
      <c:layout>
        <c:manualLayout>
          <c:xMode val="edge"/>
          <c:yMode val="edge"/>
          <c:x val="0.89827525360005722"/>
          <c:y val="0.16625816003768801"/>
          <c:w val="9.8346368021564934E-2"/>
          <c:h val="0.58816730600982581"/>
        </c:manualLayout>
      </c:layout>
      <c:txPr>
        <a:bodyPr/>
        <a:lstStyle/>
        <a:p>
          <a:pPr>
            <a:defRPr sz="1400"/>
          </a:pPr>
          <a:endParaRPr lang="de-DE"/>
        </a:p>
      </c:txPr>
    </c:legend>
    <c:plotVisOnly val="1"/>
    <c:dispBlanksAs val="gap"/>
  </c:chart>
  <c:printSettings>
    <c:headerFooter/>
    <c:pageMargins b="1" l="0.75000000000000022" r="0.75000000000000022"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de-DE"/>
  <c:style val="18"/>
  <c:chart>
    <c:title>
      <c:tx>
        <c:rich>
          <a:bodyPr/>
          <a:lstStyle/>
          <a:p>
            <a:pPr>
              <a:defRPr sz="2400"/>
            </a:pPr>
            <a:r>
              <a:rPr lang="en-US" sz="2400"/>
              <a:t>Decision Maker 2</a:t>
            </a:r>
          </a:p>
        </c:rich>
      </c:tx>
      <c:layout/>
    </c:title>
    <c:plotArea>
      <c:layout>
        <c:manualLayout>
          <c:layoutTarget val="inner"/>
          <c:xMode val="edge"/>
          <c:yMode val="edge"/>
          <c:x val="5.7111098274115327E-2"/>
          <c:y val="0.10463001073729403"/>
          <c:w val="0.81517049999111302"/>
          <c:h val="0.64781296061318538"/>
        </c:manualLayout>
      </c:layout>
      <c:barChart>
        <c:barDir val="col"/>
        <c:grouping val="stacked"/>
        <c:ser>
          <c:idx val="1"/>
          <c:order val="0"/>
          <c:tx>
            <c:strRef>
              <c:f>Evaluation!$AY$111</c:f>
              <c:strCache>
                <c:ptCount val="1"/>
                <c:pt idx="0">
                  <c:v>EFFECT</c:v>
                </c:pt>
              </c:strCache>
            </c:strRef>
          </c:tx>
          <c:cat>
            <c:strRef>
              <c:f>Evaluation!$AZ$110:$DJ$110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Evaluation!$AZ$111:$DJ$111</c:f>
              <c:numCache>
                <c:formatCode>0.000</c:formatCode>
                <c:ptCount val="63"/>
                <c:pt idx="0">
                  <c:v>-2.8000000000000003</c:v>
                </c:pt>
                <c:pt idx="1">
                  <c:v>0.2</c:v>
                </c:pt>
                <c:pt idx="4">
                  <c:v>-2.4</c:v>
                </c:pt>
                <c:pt idx="5">
                  <c:v>0.60000000000000009</c:v>
                </c:pt>
                <c:pt idx="8">
                  <c:v>-2.6</c:v>
                </c:pt>
                <c:pt idx="9">
                  <c:v>0.4</c:v>
                </c:pt>
                <c:pt idx="12">
                  <c:v>-1.7999999999999998</c:v>
                </c:pt>
                <c:pt idx="13">
                  <c:v>1.2</c:v>
                </c:pt>
                <c:pt idx="16">
                  <c:v>-1</c:v>
                </c:pt>
                <c:pt idx="17">
                  <c:v>1.9999999999999998</c:v>
                </c:pt>
                <c:pt idx="20">
                  <c:v>-0.2</c:v>
                </c:pt>
                <c:pt idx="21">
                  <c:v>2.8000000000000003</c:v>
                </c:pt>
                <c:pt idx="24">
                  <c:v>-2.1999999999999997</c:v>
                </c:pt>
                <c:pt idx="25">
                  <c:v>0.8</c:v>
                </c:pt>
                <c:pt idx="28">
                  <c:v>-0.60000000000000009</c:v>
                </c:pt>
                <c:pt idx="29">
                  <c:v>2.4</c:v>
                </c:pt>
                <c:pt idx="32">
                  <c:v>-0.8</c:v>
                </c:pt>
                <c:pt idx="33">
                  <c:v>2.1999999999999997</c:v>
                </c:pt>
                <c:pt idx="36">
                  <c:v>-1.9999999999999998</c:v>
                </c:pt>
                <c:pt idx="37">
                  <c:v>1</c:v>
                </c:pt>
                <c:pt idx="40">
                  <c:v>-1.4</c:v>
                </c:pt>
                <c:pt idx="41">
                  <c:v>1.5999999999999999</c:v>
                </c:pt>
                <c:pt idx="44">
                  <c:v>-0.4</c:v>
                </c:pt>
                <c:pt idx="45">
                  <c:v>2.6</c:v>
                </c:pt>
                <c:pt idx="48">
                  <c:v>-3.0000000000000004</c:v>
                </c:pt>
                <c:pt idx="49">
                  <c:v>0</c:v>
                </c:pt>
                <c:pt idx="52">
                  <c:v>-1.2</c:v>
                </c:pt>
                <c:pt idx="53">
                  <c:v>1.7999999999999998</c:v>
                </c:pt>
                <c:pt idx="56">
                  <c:v>-1.5999999999999999</c:v>
                </c:pt>
                <c:pt idx="57">
                  <c:v>1.4</c:v>
                </c:pt>
                <c:pt idx="60">
                  <c:v>0</c:v>
                </c:pt>
                <c:pt idx="61">
                  <c:v>3.0000000000000004</c:v>
                </c:pt>
              </c:numCache>
            </c:numRef>
          </c:val>
        </c:ser>
        <c:ser>
          <c:idx val="2"/>
          <c:order val="1"/>
          <c:tx>
            <c:strRef>
              <c:f>Evaluation!$AY$112</c:f>
              <c:strCache>
                <c:ptCount val="1"/>
                <c:pt idx="0">
                  <c:v>STEFF-SPP-CST or STEFF-GEN-CST </c:v>
                </c:pt>
              </c:strCache>
            </c:strRef>
          </c:tx>
          <c:cat>
            <c:strRef>
              <c:f>Evaluation!$AZ$110:$DJ$110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Evaluation!$AZ$112:$DJ$112</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3"/>
          <c:order val="2"/>
          <c:tx>
            <c:strRef>
              <c:f>Evaluation!$AY$113</c:f>
              <c:strCache>
                <c:ptCount val="1"/>
                <c:pt idx="0">
                  <c:v>DyEFF-HI</c:v>
                </c:pt>
              </c:strCache>
            </c:strRef>
          </c:tx>
          <c:cat>
            <c:strRef>
              <c:f>Evaluation!$AZ$110:$DJ$110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Evaluation!$AZ$113:$DJ$113</c:f>
              <c:numCache>
                <c:formatCode>0.000</c:formatCode>
                <c:ptCount val="63"/>
                <c:pt idx="0">
                  <c:v>-2.3975959996575646E-2</c:v>
                </c:pt>
                <c:pt idx="1">
                  <c:v>0.31894153217774057</c:v>
                </c:pt>
                <c:pt idx="4">
                  <c:v>-2.0185363730138739E-2</c:v>
                </c:pt>
                <c:pt idx="5">
                  <c:v>0.32473208966337819</c:v>
                </c:pt>
                <c:pt idx="8">
                  <c:v>-7.0515054504397823E-3</c:v>
                </c:pt>
                <c:pt idx="9">
                  <c:v>0.359856869568002</c:v>
                </c:pt>
                <c:pt idx="12">
                  <c:v>-1.1091014952975514E-2</c:v>
                </c:pt>
                <c:pt idx="13">
                  <c:v>0.34480946780398714</c:v>
                </c:pt>
                <c:pt idx="16">
                  <c:v>-5.3642462827502291E-3</c:v>
                </c:pt>
                <c:pt idx="17">
                  <c:v>0.3688881343300614</c:v>
                </c:pt>
                <c:pt idx="20">
                  <c:v>-1.3506082831659383E-3</c:v>
                </c:pt>
                <c:pt idx="21">
                  <c:v>0.41365150424797303</c:v>
                </c:pt>
                <c:pt idx="24">
                  <c:v>-0.40211875421111626</c:v>
                </c:pt>
                <c:pt idx="25">
                  <c:v>0.23069236190801337</c:v>
                </c:pt>
                <c:pt idx="28">
                  <c:v>-0.38897561387208135</c:v>
                </c:pt>
                <c:pt idx="29">
                  <c:v>0.22947467211758221</c:v>
                </c:pt>
                <c:pt idx="32">
                  <c:v>-0.36773124512675887</c:v>
                </c:pt>
                <c:pt idx="33">
                  <c:v>0.23212308155336309</c:v>
                </c:pt>
                <c:pt idx="36">
                  <c:v>-4.7585833706727754E-2</c:v>
                </c:pt>
                <c:pt idx="37">
                  <c:v>0.29618012285212503</c:v>
                </c:pt>
                <c:pt idx="40">
                  <c:v>-5.0864684417470302E-2</c:v>
                </c:pt>
                <c:pt idx="41">
                  <c:v>0.29399467667208201</c:v>
                </c:pt>
                <c:pt idx="44">
                  <c:v>-3.7079887657018695E-2</c:v>
                </c:pt>
                <c:pt idx="45">
                  <c:v>0.30440359370197356</c:v>
                </c:pt>
                <c:pt idx="48">
                  <c:v>-3.6281861420979511</c:v>
                </c:pt>
                <c:pt idx="49">
                  <c:v>0</c:v>
                </c:pt>
                <c:pt idx="52">
                  <c:v>-1.4670113873537227E-3</c:v>
                </c:pt>
                <c:pt idx="53">
                  <c:v>0.41053569934922729</c:v>
                </c:pt>
                <c:pt idx="56">
                  <c:v>-1.5076290163467676E-3</c:v>
                </c:pt>
                <c:pt idx="57">
                  <c:v>0.40952041678824946</c:v>
                </c:pt>
                <c:pt idx="60">
                  <c:v>0</c:v>
                </c:pt>
                <c:pt idx="61">
                  <c:v>0.50519349150053794</c:v>
                </c:pt>
              </c:numCache>
            </c:numRef>
          </c:val>
        </c:ser>
        <c:ser>
          <c:idx val="4"/>
          <c:order val="3"/>
          <c:tx>
            <c:strRef>
              <c:f>Evaluation!$AY$114</c:f>
              <c:strCache>
                <c:ptCount val="1"/>
                <c:pt idx="0">
                  <c:v>DYEFF-LI</c:v>
                </c:pt>
              </c:strCache>
            </c:strRef>
          </c:tx>
          <c:cat>
            <c:strRef>
              <c:f>Evaluation!$AZ$110:$DJ$110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Evaluation!$AZ$114:$DJ$114</c:f>
              <c:numCache>
                <c:formatCode>0.000</c:formatCode>
                <c:ptCount val="63"/>
                <c:pt idx="0">
                  <c:v>-2.3386603275862561E-3</c:v>
                </c:pt>
                <c:pt idx="1">
                  <c:v>0.3387832063247016</c:v>
                </c:pt>
                <c:pt idx="4">
                  <c:v>-1.7865430473753771E-3</c:v>
                </c:pt>
                <c:pt idx="5">
                  <c:v>0.34333385944242839</c:v>
                </c:pt>
                <c:pt idx="8">
                  <c:v>-3.2110371274958302E-3</c:v>
                </c:pt>
                <c:pt idx="9">
                  <c:v>0.33367778630009715</c:v>
                </c:pt>
                <c:pt idx="12">
                  <c:v>-3.8814914350547456E-3</c:v>
                </c:pt>
                <c:pt idx="13">
                  <c:v>0.33066946979094186</c:v>
                </c:pt>
                <c:pt idx="16">
                  <c:v>-4.086035856760783E-3</c:v>
                </c:pt>
                <c:pt idx="17">
                  <c:v>0.32985680517078897</c:v>
                </c:pt>
                <c:pt idx="20">
                  <c:v>-4.611660018853137E-3</c:v>
                </c:pt>
                <c:pt idx="21">
                  <c:v>0.32795748122192547</c:v>
                </c:pt>
                <c:pt idx="24">
                  <c:v>-0.74603973253015055</c:v>
                </c:pt>
                <c:pt idx="25">
                  <c:v>0.12254876748251246</c:v>
                </c:pt>
                <c:pt idx="28">
                  <c:v>-0.74672403969970591</c:v>
                </c:pt>
                <c:pt idx="29">
                  <c:v>0.1225095028883609</c:v>
                </c:pt>
                <c:pt idx="32">
                  <c:v>-0.82821315050065525</c:v>
                </c:pt>
                <c:pt idx="33">
                  <c:v>0.11809777833888599</c:v>
                </c:pt>
                <c:pt idx="36">
                  <c:v>0</c:v>
                </c:pt>
                <c:pt idx="37">
                  <c:v>0.39416654286817659</c:v>
                </c:pt>
                <c:pt idx="40">
                  <c:v>-7.921414016618388E-5</c:v>
                </c:pt>
                <c:pt idx="41">
                  <c:v>0.37874292758756872</c:v>
                </c:pt>
                <c:pt idx="44">
                  <c:v>-1.7698550680076805E-3</c:v>
                </c:pt>
                <c:pt idx="45">
                  <c:v>0.34349884332718589</c:v>
                </c:pt>
                <c:pt idx="48">
                  <c:v>-2.132683908343648</c:v>
                </c:pt>
                <c:pt idx="49">
                  <c:v>0</c:v>
                </c:pt>
                <c:pt idx="52">
                  <c:v>-4.4278990361798611E-3</c:v>
                </c:pt>
                <c:pt idx="53">
                  <c:v>0.3285923213471566</c:v>
                </c:pt>
                <c:pt idx="56">
                  <c:v>-4.2134933893431701E-3</c:v>
                </c:pt>
                <c:pt idx="57">
                  <c:v>0.3293719626601373</c:v>
                </c:pt>
                <c:pt idx="60">
                  <c:v>-1.7219620829638125E-3</c:v>
                </c:pt>
                <c:pt idx="61">
                  <c:v>0.34398142785307878</c:v>
                </c:pt>
              </c:numCache>
            </c:numRef>
          </c:val>
        </c:ser>
        <c:ser>
          <c:idx val="5"/>
          <c:order val="4"/>
          <c:tx>
            <c:strRef>
              <c:f>Evaluation!$AY$115</c:f>
              <c:strCache>
                <c:ptCount val="1"/>
                <c:pt idx="0">
                  <c:v>EQU</c:v>
                </c:pt>
              </c:strCache>
            </c:strRef>
          </c:tx>
          <c:cat>
            <c:strRef>
              <c:f>Evaluation!$AZ$110:$DJ$110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Evaluation!$AZ$115:$DJ$115</c:f>
              <c:numCache>
                <c:formatCode>0.000</c:formatCode>
                <c:ptCount val="63"/>
                <c:pt idx="0">
                  <c:v>-3.2214728940287686E-2</c:v>
                </c:pt>
                <c:pt idx="1">
                  <c:v>6.5767762415474565E-2</c:v>
                </c:pt>
                <c:pt idx="4">
                  <c:v>-3.4043736159139394E-2</c:v>
                </c:pt>
                <c:pt idx="5">
                  <c:v>6.0651937752709877E-2</c:v>
                </c:pt>
                <c:pt idx="8">
                  <c:v>-0.13247836017316483</c:v>
                </c:pt>
                <c:pt idx="9">
                  <c:v>2.0823670348362137E-2</c:v>
                </c:pt>
                <c:pt idx="12">
                  <c:v>-3.3210924933977072E-2</c:v>
                </c:pt>
                <c:pt idx="13">
                  <c:v>6.2746861225181416E-2</c:v>
                </c:pt>
                <c:pt idx="16">
                  <c:v>-3.3322024646463486E-2</c:v>
                </c:pt>
                <c:pt idx="17">
                  <c:v>6.2445770684425313E-2</c:v>
                </c:pt>
                <c:pt idx="20">
                  <c:v>-5.2297132122179867E-2</c:v>
                </c:pt>
                <c:pt idx="21">
                  <c:v>4.2481227095318312E-2</c:v>
                </c:pt>
                <c:pt idx="24">
                  <c:v>-3.5937420136886319E-2</c:v>
                </c:pt>
                <c:pt idx="25">
                  <c:v>5.6938723596573086E-2</c:v>
                </c:pt>
                <c:pt idx="28">
                  <c:v>-3.1267637268783323E-2</c:v>
                </c:pt>
                <c:pt idx="29">
                  <c:v>6.927206738283917E-2</c:v>
                </c:pt>
                <c:pt idx="32">
                  <c:v>-0.48823032816148215</c:v>
                </c:pt>
                <c:pt idx="33">
                  <c:v>0</c:v>
                </c:pt>
                <c:pt idx="36">
                  <c:v>-4.105362543000033E-2</c:v>
                </c:pt>
                <c:pt idx="37">
                  <c:v>5.0491996294532097E-2</c:v>
                </c:pt>
                <c:pt idx="40">
                  <c:v>-3.0669259472130523E-2</c:v>
                </c:pt>
                <c:pt idx="41">
                  <c:v>7.1850391592982801E-2</c:v>
                </c:pt>
                <c:pt idx="44">
                  <c:v>-0.23485927993917047</c:v>
                </c:pt>
                <c:pt idx="45">
                  <c:v>9.8863431249455735E-3</c:v>
                </c:pt>
                <c:pt idx="48">
                  <c:v>0</c:v>
                </c:pt>
                <c:pt idx="49">
                  <c:v>0.53579592709937218</c:v>
                </c:pt>
                <c:pt idx="52">
                  <c:v>-5.3300942058486095E-2</c:v>
                </c:pt>
                <c:pt idx="53">
                  <c:v>4.1951610608713587E-2</c:v>
                </c:pt>
                <c:pt idx="56">
                  <c:v>-3.6029993063192149E-2</c:v>
                </c:pt>
                <c:pt idx="57">
                  <c:v>5.6784115557980047E-2</c:v>
                </c:pt>
                <c:pt idx="60">
                  <c:v>-2.7689913762819318E-2</c:v>
                </c:pt>
                <c:pt idx="61">
                  <c:v>8.8716901488752803E-2</c:v>
                </c:pt>
              </c:numCache>
            </c:numRef>
          </c:val>
        </c:ser>
        <c:ser>
          <c:idx val="6"/>
          <c:order val="5"/>
          <c:tx>
            <c:strRef>
              <c:f>Evaluation!$AY$116</c:f>
              <c:strCache>
                <c:ptCount val="1"/>
                <c:pt idx="0">
                  <c:v>ECO-GHG</c:v>
                </c:pt>
              </c:strCache>
            </c:strRef>
          </c:tx>
          <c:cat>
            <c:strRef>
              <c:f>Evaluation!$AZ$110:$DJ$110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Evaluation!$AZ$116:$DJ$116</c:f>
              <c:numCache>
                <c:formatCode>0.000</c:formatCode>
                <c:ptCount val="63"/>
                <c:pt idx="0">
                  <c:v>-6.3785099553271413E-2</c:v>
                </c:pt>
                <c:pt idx="1">
                  <c:v>0.24424991053447001</c:v>
                </c:pt>
                <c:pt idx="4">
                  <c:v>-6.166104738025685E-2</c:v>
                </c:pt>
                <c:pt idx="5">
                  <c:v>0.24436703315513278</c:v>
                </c:pt>
                <c:pt idx="8">
                  <c:v>-0.1020328832850339</c:v>
                </c:pt>
                <c:pt idx="9">
                  <c:v>0.24283258928854179</c:v>
                </c:pt>
                <c:pt idx="12">
                  <c:v>-1.2717456868982513E-5</c:v>
                </c:pt>
                <c:pt idx="13">
                  <c:v>0.28994286439372907</c:v>
                </c:pt>
                <c:pt idx="16">
                  <c:v>0</c:v>
                </c:pt>
                <c:pt idx="17">
                  <c:v>0.29436427922129216</c:v>
                </c:pt>
                <c:pt idx="20">
                  <c:v>-3.3717942016825431E-4</c:v>
                </c:pt>
                <c:pt idx="21">
                  <c:v>0.27836654295988489</c:v>
                </c:pt>
                <c:pt idx="24">
                  <c:v>-4.4220103034228742E-4</c:v>
                </c:pt>
                <c:pt idx="25">
                  <c:v>0.27684655891288695</c:v>
                </c:pt>
                <c:pt idx="28">
                  <c:v>-7.1353210342947615E-4</c:v>
                </c:pt>
                <c:pt idx="29">
                  <c:v>0.27411447773144682</c:v>
                </c:pt>
                <c:pt idx="32">
                  <c:v>-1.1560765282101759E-3</c:v>
                </c:pt>
                <c:pt idx="33">
                  <c:v>0.27124169810902909</c:v>
                </c:pt>
                <c:pt idx="36">
                  <c:v>-6.8817439972195804E-3</c:v>
                </c:pt>
                <c:pt idx="37">
                  <c:v>0.25893676741300165</c:v>
                </c:pt>
                <c:pt idx="40">
                  <c:v>-5.2788555279948135E-3</c:v>
                </c:pt>
                <c:pt idx="41">
                  <c:v>0.26090877024735626</c:v>
                </c:pt>
                <c:pt idx="44">
                  <c:v>-5.8851241356498996E-3</c:v>
                </c:pt>
                <c:pt idx="45">
                  <c:v>0.2600993858279636</c:v>
                </c:pt>
                <c:pt idx="48">
                  <c:v>-3.6877813411036131</c:v>
                </c:pt>
                <c:pt idx="49">
                  <c:v>0</c:v>
                </c:pt>
                <c:pt idx="52">
                  <c:v>-3.9291079895375947E-2</c:v>
                </c:pt>
                <c:pt idx="53">
                  <c:v>0.24649279161123222</c:v>
                </c:pt>
                <c:pt idx="56">
                  <c:v>-2.1687960420049834E-4</c:v>
                </c:pt>
                <c:pt idx="57">
                  <c:v>0.28073050515732068</c:v>
                </c:pt>
                <c:pt idx="60">
                  <c:v>-6.917136792206291E-3</c:v>
                </c:pt>
                <c:pt idx="61">
                  <c:v>0.25889872325055341</c:v>
                </c:pt>
              </c:numCache>
            </c:numRef>
          </c:val>
        </c:ser>
        <c:ser>
          <c:idx val="7"/>
          <c:order val="6"/>
          <c:tx>
            <c:strRef>
              <c:f>Evaluation!$AY$117</c:f>
              <c:strCache>
                <c:ptCount val="1"/>
                <c:pt idx="0">
                  <c:v>ECO-FF</c:v>
                </c:pt>
              </c:strCache>
            </c:strRef>
          </c:tx>
          <c:cat>
            <c:strRef>
              <c:f>Evaluation!$AZ$110:$DJ$110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Evaluation!$AZ$117:$DJ$117</c:f>
              <c:numCache>
                <c:formatCode>0.000</c:formatCode>
                <c:ptCount val="63"/>
                <c:pt idx="0">
                  <c:v>-9.6641452266537312E-3</c:v>
                </c:pt>
                <c:pt idx="1">
                  <c:v>9.8163215995210981E-2</c:v>
                </c:pt>
                <c:pt idx="4">
                  <c:v>-7.9653938567081587E-3</c:v>
                </c:pt>
                <c:pt idx="5">
                  <c:v>9.8270104670905106E-2</c:v>
                </c:pt>
                <c:pt idx="8">
                  <c:v>-1.312802177871253E-2</c:v>
                </c:pt>
                <c:pt idx="9">
                  <c:v>9.8022272101880623E-2</c:v>
                </c:pt>
                <c:pt idx="12">
                  <c:v>-3.6441291723587899E-5</c:v>
                </c:pt>
                <c:pt idx="13">
                  <c:v>0.10386381580378867</c:v>
                </c:pt>
                <c:pt idx="16">
                  <c:v>-1.520918247346348E-5</c:v>
                </c:pt>
                <c:pt idx="17">
                  <c:v>0.10460281884678019</c:v>
                </c:pt>
                <c:pt idx="20">
                  <c:v>-2.0843679070126075E-5</c:v>
                </c:pt>
                <c:pt idx="21">
                  <c:v>0.10433283524794128</c:v>
                </c:pt>
                <c:pt idx="24">
                  <c:v>-1.0698701695670775E-3</c:v>
                </c:pt>
                <c:pt idx="25">
                  <c:v>0.10037115210659867</c:v>
                </c:pt>
                <c:pt idx="28">
                  <c:v>-9.1809587183075978E-4</c:v>
                </c:pt>
                <c:pt idx="29">
                  <c:v>0.10054839958437761</c:v>
                </c:pt>
                <c:pt idx="32">
                  <c:v>-6.6638805596699326E-4</c:v>
                </c:pt>
                <c:pt idx="33">
                  <c:v>0.10092343432192111</c:v>
                </c:pt>
                <c:pt idx="36">
                  <c:v>-9.3661175345896022E-4</c:v>
                </c:pt>
                <c:pt idx="37">
                  <c:v>0.10052516529328241</c:v>
                </c:pt>
                <c:pt idx="40">
                  <c:v>-4.2324517076690609E-4</c:v>
                </c:pt>
                <c:pt idx="41">
                  <c:v>0.10145314006141153</c:v>
                </c:pt>
                <c:pt idx="44">
                  <c:v>-2.1773000482652185E-4</c:v>
                </c:pt>
                <c:pt idx="45">
                  <c:v>0.10219450349268662</c:v>
                </c:pt>
                <c:pt idx="48">
                  <c:v>-1.4784865089490018</c:v>
                </c:pt>
                <c:pt idx="49">
                  <c:v>0</c:v>
                </c:pt>
                <c:pt idx="52">
                  <c:v>-7.580671171557452E-3</c:v>
                </c:pt>
                <c:pt idx="53">
                  <c:v>9.8301021234006289E-2</c:v>
                </c:pt>
                <c:pt idx="56">
                  <c:v>0</c:v>
                </c:pt>
                <c:pt idx="57">
                  <c:v>0.10653262444979994</c:v>
                </c:pt>
                <c:pt idx="60">
                  <c:v>-8.6509775610887915E-5</c:v>
                </c:pt>
                <c:pt idx="61">
                  <c:v>0.10311118272733807</c:v>
                </c:pt>
              </c:numCache>
            </c:numRef>
          </c:val>
        </c:ser>
        <c:ser>
          <c:idx val="8"/>
          <c:order val="7"/>
          <c:tx>
            <c:strRef>
              <c:f>Evaluation!$AY$118</c:f>
              <c:strCache>
                <c:ptCount val="1"/>
                <c:pt idx="0">
                  <c:v>SP-NAT</c:v>
                </c:pt>
              </c:strCache>
            </c:strRef>
          </c:tx>
          <c:cat>
            <c:strRef>
              <c:f>Evaluation!$AZ$110:$DJ$110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Evaluation!$AZ$118:$DJ$118</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11"/>
          <c:order val="8"/>
          <c:tx>
            <c:strRef>
              <c:f>Evaluation!$AY$119</c:f>
              <c:strCache>
                <c:ptCount val="1"/>
                <c:pt idx="0">
                  <c:v>LEGAL</c:v>
                </c:pt>
              </c:strCache>
            </c:strRef>
          </c:tx>
          <c:cat>
            <c:strRef>
              <c:f>Evaluation!$AZ$110:$DJ$110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Evaluation!$AZ$119:$DJ$119</c:f>
              <c:numCache>
                <c:formatCode>0.000</c:formatCode>
                <c:ptCount val="63"/>
                <c:pt idx="0">
                  <c:v>0</c:v>
                </c:pt>
                <c:pt idx="1">
                  <c:v>0</c:v>
                </c:pt>
                <c:pt idx="4">
                  <c:v>0</c:v>
                </c:pt>
                <c:pt idx="5">
                  <c:v>0</c:v>
                </c:pt>
                <c:pt idx="8">
                  <c:v>0</c:v>
                </c:pt>
                <c:pt idx="9">
                  <c:v>0</c:v>
                </c:pt>
                <c:pt idx="12">
                  <c:v>0</c:v>
                </c:pt>
                <c:pt idx="13">
                  <c:v>0</c:v>
                </c:pt>
                <c:pt idx="16">
                  <c:v>0</c:v>
                </c:pt>
                <c:pt idx="17">
                  <c:v>0</c:v>
                </c:pt>
                <c:pt idx="20">
                  <c:v>0</c:v>
                </c:pt>
                <c:pt idx="21">
                  <c:v>0</c:v>
                </c:pt>
                <c:pt idx="24">
                  <c:v>0</c:v>
                </c:pt>
                <c:pt idx="25">
                  <c:v>0</c:v>
                </c:pt>
                <c:pt idx="28">
                  <c:v>0</c:v>
                </c:pt>
                <c:pt idx="29">
                  <c:v>0</c:v>
                </c:pt>
                <c:pt idx="32">
                  <c:v>0</c:v>
                </c:pt>
                <c:pt idx="33">
                  <c:v>0</c:v>
                </c:pt>
                <c:pt idx="36">
                  <c:v>0</c:v>
                </c:pt>
                <c:pt idx="37">
                  <c:v>0</c:v>
                </c:pt>
                <c:pt idx="40">
                  <c:v>0</c:v>
                </c:pt>
                <c:pt idx="41">
                  <c:v>0</c:v>
                </c:pt>
                <c:pt idx="44">
                  <c:v>0</c:v>
                </c:pt>
                <c:pt idx="45">
                  <c:v>0</c:v>
                </c:pt>
                <c:pt idx="48">
                  <c:v>0</c:v>
                </c:pt>
                <c:pt idx="49">
                  <c:v>0</c:v>
                </c:pt>
                <c:pt idx="52">
                  <c:v>0</c:v>
                </c:pt>
                <c:pt idx="53">
                  <c:v>0</c:v>
                </c:pt>
                <c:pt idx="56">
                  <c:v>0</c:v>
                </c:pt>
                <c:pt idx="57">
                  <c:v>0</c:v>
                </c:pt>
                <c:pt idx="60">
                  <c:v>0</c:v>
                </c:pt>
                <c:pt idx="61">
                  <c:v>0</c:v>
                </c:pt>
              </c:numCache>
            </c:numRef>
          </c:val>
        </c:ser>
        <c:ser>
          <c:idx val="12"/>
          <c:order val="9"/>
          <c:tx>
            <c:strRef>
              <c:f>Evaluation!$AY$120</c:f>
              <c:strCache>
                <c:ptCount val="1"/>
                <c:pt idx="0">
                  <c:v>Complete flow F  </c:v>
                </c:pt>
              </c:strCache>
            </c:strRef>
          </c:tx>
          <c:cat>
            <c:strRef>
              <c:f>Evaluation!$AZ$110:$DJ$110</c:f>
              <c:strCache>
                <c:ptCount val="63"/>
                <c:pt idx="0">
                  <c:v>FIT (1a)  F-</c:v>
                </c:pt>
                <c:pt idx="1">
                  <c:v>FIT (1a)  F+</c:v>
                </c:pt>
                <c:pt idx="2">
                  <c:v>FIT (1a)  F</c:v>
                </c:pt>
                <c:pt idx="4">
                  <c:v>FIT (1b)  F-</c:v>
                </c:pt>
                <c:pt idx="5">
                  <c:v>FIT (1b)  F+</c:v>
                </c:pt>
                <c:pt idx="6">
                  <c:v>FIT (1b)  F</c:v>
                </c:pt>
                <c:pt idx="8">
                  <c:v>FIT (1c)  F-</c:v>
                </c:pt>
                <c:pt idx="9">
                  <c:v>FIT (1c)  F+</c:v>
                </c:pt>
                <c:pt idx="10">
                  <c:v>FIT (1c)  F</c:v>
                </c:pt>
                <c:pt idx="12">
                  <c:v>FIP (2a)  F-</c:v>
                </c:pt>
                <c:pt idx="13">
                  <c:v>FIP (2a)  F+</c:v>
                </c:pt>
                <c:pt idx="14">
                  <c:v>FIP (2a)  F</c:v>
                </c:pt>
                <c:pt idx="16">
                  <c:v>FIP (2b)  F-</c:v>
                </c:pt>
                <c:pt idx="17">
                  <c:v>FIP (2b)  F+</c:v>
                </c:pt>
                <c:pt idx="18">
                  <c:v>FIP (2b)  F</c:v>
                </c:pt>
                <c:pt idx="20">
                  <c:v>FIP (2c)  F-</c:v>
                </c:pt>
                <c:pt idx="21">
                  <c:v>FIP (2c)  F+</c:v>
                </c:pt>
                <c:pt idx="22">
                  <c:v>FIP (2c)  F</c:v>
                </c:pt>
                <c:pt idx="24">
                  <c:v>QUO (3a)  F-</c:v>
                </c:pt>
                <c:pt idx="25">
                  <c:v>QUO (3a)  F+</c:v>
                </c:pt>
                <c:pt idx="26">
                  <c:v>QUO (3a)  F</c:v>
                </c:pt>
                <c:pt idx="28">
                  <c:v>QUO (3b)  F-</c:v>
                </c:pt>
                <c:pt idx="29">
                  <c:v>QUO (3b)  F+</c:v>
                </c:pt>
                <c:pt idx="30">
                  <c:v>QUO (3b)  F</c:v>
                </c:pt>
                <c:pt idx="32">
                  <c:v>QUO (3c)  F-</c:v>
                </c:pt>
                <c:pt idx="33">
                  <c:v>QUO (3c)  F+</c:v>
                </c:pt>
                <c:pt idx="34">
                  <c:v>QUO (3c)  F</c:v>
                </c:pt>
                <c:pt idx="36">
                  <c:v>QUObanded (4a)  F-</c:v>
                </c:pt>
                <c:pt idx="37">
                  <c:v>QUObanded (4a)  F+</c:v>
                </c:pt>
                <c:pt idx="38">
                  <c:v>QUObanded (4a)  F</c:v>
                </c:pt>
                <c:pt idx="40">
                  <c:v>QUObanded (4b)  F-</c:v>
                </c:pt>
                <c:pt idx="41">
                  <c:v>QUObanded (4b)  F+</c:v>
                </c:pt>
                <c:pt idx="42">
                  <c:v>QUObanded (4b)  F</c:v>
                </c:pt>
                <c:pt idx="44">
                  <c:v>QUObanded (4c)  F-</c:v>
                </c:pt>
                <c:pt idx="45">
                  <c:v>QUObanded (4c)  F+</c:v>
                </c:pt>
                <c:pt idx="46">
                  <c:v>QUObanded (4c) F</c:v>
                </c:pt>
                <c:pt idx="48">
                  <c:v>ETS (5)  F-</c:v>
                </c:pt>
                <c:pt idx="49">
                  <c:v>ETS (5)  F+</c:v>
                </c:pt>
                <c:pt idx="50">
                  <c:v>ETS (5)  F</c:v>
                </c:pt>
                <c:pt idx="52">
                  <c:v>TEN (6)  F-</c:v>
                </c:pt>
                <c:pt idx="53">
                  <c:v>TEN (6)  F+</c:v>
                </c:pt>
                <c:pt idx="54">
                  <c:v>TEN (6)  F</c:v>
                </c:pt>
                <c:pt idx="56">
                  <c:v>Reference (7a)  F-</c:v>
                </c:pt>
                <c:pt idx="57">
                  <c:v>Reference (7a)  F+</c:v>
                </c:pt>
                <c:pt idx="58">
                  <c:v>Reference (7a)  F</c:v>
                </c:pt>
                <c:pt idx="60">
                  <c:v>Reference (7b)  F-</c:v>
                </c:pt>
                <c:pt idx="61">
                  <c:v>Reference (7b)  F+</c:v>
                </c:pt>
                <c:pt idx="62">
                  <c:v>Reference (7b)  F</c:v>
                </c:pt>
              </c:strCache>
            </c:strRef>
          </c:cat>
          <c:val>
            <c:numRef>
              <c:f>Evaluation!$AZ$120:$DJ$120</c:f>
              <c:numCache>
                <c:formatCode>0.000</c:formatCode>
                <c:ptCount val="63"/>
                <c:pt idx="2">
                  <c:v>-1.6660729665967775</c:v>
                </c:pt>
                <c:pt idx="6">
                  <c:v>-0.85428705948906414</c:v>
                </c:pt>
                <c:pt idx="10">
                  <c:v>-1.4026886202079638</c:v>
                </c:pt>
                <c:pt idx="14">
                  <c:v>0.48379988894702808</c:v>
                </c:pt>
                <c:pt idx="18">
                  <c:v>2.1173702922848996</c:v>
                </c:pt>
                <c:pt idx="22">
                  <c:v>3.7081721672496055</c:v>
                </c:pt>
                <c:pt idx="26">
                  <c:v>-1.7982104140714776</c:v>
                </c:pt>
                <c:pt idx="30">
                  <c:v>1.4273202008887755</c:v>
                </c:pt>
                <c:pt idx="34">
                  <c:v>0.43638880395012514</c:v>
                </c:pt>
                <c:pt idx="38">
                  <c:v>3.8427798337115071E-3</c:v>
                </c:pt>
                <c:pt idx="42">
                  <c:v>1.2196346474328728</c:v>
                </c:pt>
                <c:pt idx="46">
                  <c:v>2.940270792670082</c:v>
                </c:pt>
                <c:pt idx="50">
                  <c:v>-13.391341973394843</c:v>
                </c:pt>
                <c:pt idx="54">
                  <c:v>1.6198058406013822</c:v>
                </c:pt>
                <c:pt idx="58">
                  <c:v>0.9409716295404047</c:v>
                </c:pt>
                <c:pt idx="62">
                  <c:v>4.2634862044066608</c:v>
                </c:pt>
              </c:numCache>
            </c:numRef>
          </c:val>
        </c:ser>
        <c:gapWidth val="1"/>
        <c:overlap val="100"/>
        <c:axId val="63057280"/>
        <c:axId val="63075840"/>
      </c:barChart>
      <c:catAx>
        <c:axId val="63057280"/>
        <c:scaling>
          <c:orientation val="minMax"/>
        </c:scaling>
        <c:axPos val="b"/>
        <c:title>
          <c:tx>
            <c:rich>
              <a:bodyPr/>
              <a:lstStyle/>
              <a:p>
                <a:pPr>
                  <a:defRPr sz="1400"/>
                </a:pPr>
                <a:r>
                  <a:rPr lang="en-US" sz="1400"/>
                  <a:t>Policy pathway</a:t>
                </a:r>
              </a:p>
            </c:rich>
          </c:tx>
          <c:layout/>
        </c:title>
        <c:tickLblPos val="low"/>
        <c:txPr>
          <a:bodyPr/>
          <a:lstStyle/>
          <a:p>
            <a:pPr>
              <a:defRPr sz="1300"/>
            </a:pPr>
            <a:endParaRPr lang="de-DE"/>
          </a:p>
        </c:txPr>
        <c:crossAx val="63075840"/>
        <c:crosses val="autoZero"/>
        <c:auto val="1"/>
        <c:lblAlgn val="ctr"/>
        <c:lblOffset val="100"/>
      </c:catAx>
      <c:valAx>
        <c:axId val="63075840"/>
        <c:scaling>
          <c:orientation val="minMax"/>
        </c:scaling>
        <c:axPos val="l"/>
        <c:majorGridlines/>
        <c:title>
          <c:tx>
            <c:rich>
              <a:bodyPr/>
              <a:lstStyle/>
              <a:p>
                <a:pPr>
                  <a:defRPr sz="1400"/>
                </a:pPr>
                <a:r>
                  <a:rPr lang="en-US" sz="1400"/>
                  <a:t>Outranking flows and complete flow</a:t>
                </a:r>
              </a:p>
            </c:rich>
          </c:tx>
          <c:layout>
            <c:manualLayout>
              <c:xMode val="edge"/>
              <c:yMode val="edge"/>
              <c:x val="1.6323393453454106E-2"/>
              <c:y val="0.29413437671209502"/>
            </c:manualLayout>
          </c:layout>
        </c:title>
        <c:numFmt formatCode="0.0" sourceLinked="0"/>
        <c:tickLblPos val="nextTo"/>
        <c:txPr>
          <a:bodyPr/>
          <a:lstStyle/>
          <a:p>
            <a:pPr>
              <a:defRPr sz="1200"/>
            </a:pPr>
            <a:endParaRPr lang="de-DE"/>
          </a:p>
        </c:txPr>
        <c:crossAx val="63057280"/>
        <c:crosses val="autoZero"/>
        <c:crossBetween val="between"/>
      </c:valAx>
    </c:plotArea>
    <c:legend>
      <c:legendPos val="r"/>
      <c:layout>
        <c:manualLayout>
          <c:xMode val="edge"/>
          <c:yMode val="edge"/>
          <c:x val="0.89635262437567798"/>
          <c:y val="0.19288020695062696"/>
          <c:w val="0.10026137110965003"/>
          <c:h val="0.568425024017987"/>
        </c:manualLayout>
      </c:layout>
      <c:txPr>
        <a:bodyPr/>
        <a:lstStyle/>
        <a:p>
          <a:pPr>
            <a:defRPr sz="1400"/>
          </a:pPr>
          <a:endParaRPr lang="de-DE"/>
        </a:p>
      </c:txPr>
    </c:legend>
    <c:plotVisOnly val="1"/>
    <c:dispBlanksAs val="gap"/>
  </c:chart>
  <c:printSettings>
    <c:headerFooter/>
    <c:pageMargins b="1" l="0.75000000000000022" r="0.75000000000000022"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24</xdr:row>
      <xdr:rowOff>0</xdr:rowOff>
    </xdr:from>
    <xdr:to>
      <xdr:col>18</xdr:col>
      <xdr:colOff>1177923</xdr:colOff>
      <xdr:row>43</xdr:row>
      <xdr:rowOff>118531</xdr:rowOff>
    </xdr:to>
    <xdr:pic>
      <xdr:nvPicPr>
        <xdr:cNvPr id="50" name="Picture 49" descr="Screen Shot 2013-08-06 at 11.45.52 AM.pdf"/>
        <xdr:cNvPicPr>
          <a:picLocks noChangeAspect="1"/>
        </xdr:cNvPicPr>
      </xdr:nvPicPr>
      <xdr:blipFill>
        <a:blip xmlns:r="http://schemas.openxmlformats.org/officeDocument/2006/relationships" r:embed="rId1"/>
        <a:stretch>
          <a:fillRect/>
        </a:stretch>
      </xdr:blipFill>
      <xdr:spPr>
        <a:xfrm>
          <a:off x="31851600" y="6934200"/>
          <a:ext cx="6918323" cy="3979332"/>
        </a:xfrm>
        <a:prstGeom prst="rect">
          <a:avLst/>
        </a:prstGeom>
      </xdr:spPr>
    </xdr:pic>
    <xdr:clientData/>
  </xdr:twoCellAnchor>
  <xdr:twoCellAnchor editAs="oneCell">
    <xdr:from>
      <xdr:col>7</xdr:col>
      <xdr:colOff>0</xdr:colOff>
      <xdr:row>24</xdr:row>
      <xdr:rowOff>1</xdr:rowOff>
    </xdr:from>
    <xdr:to>
      <xdr:col>10</xdr:col>
      <xdr:colOff>785517</xdr:colOff>
      <xdr:row>50</xdr:row>
      <xdr:rowOff>127001</xdr:rowOff>
    </xdr:to>
    <xdr:pic>
      <xdr:nvPicPr>
        <xdr:cNvPr id="53" name="Picture 52" descr="Screen Shot 2013-07-25 at 7.19.55 PM.pdf"/>
        <xdr:cNvPicPr>
          <a:picLocks noChangeAspect="1"/>
        </xdr:cNvPicPr>
      </xdr:nvPicPr>
      <xdr:blipFill>
        <a:blip xmlns:r="http://schemas.openxmlformats.org/officeDocument/2006/relationships" r:embed="rId2"/>
        <a:stretch>
          <a:fillRect/>
        </a:stretch>
      </xdr:blipFill>
      <xdr:spPr>
        <a:xfrm>
          <a:off x="17475200" y="6654801"/>
          <a:ext cx="6157617" cy="5080000"/>
        </a:xfrm>
        <a:prstGeom prst="rect">
          <a:avLst/>
        </a:prstGeom>
      </xdr:spPr>
    </xdr:pic>
    <xdr:clientData/>
  </xdr:twoCellAnchor>
  <xdr:twoCellAnchor>
    <xdr:from>
      <xdr:col>5</xdr:col>
      <xdr:colOff>1</xdr:colOff>
      <xdr:row>160</xdr:row>
      <xdr:rowOff>0</xdr:rowOff>
    </xdr:from>
    <xdr:to>
      <xdr:col>17</xdr:col>
      <xdr:colOff>0</xdr:colOff>
      <xdr:row>205</xdr:row>
      <xdr:rowOff>16934</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346</xdr:row>
      <xdr:rowOff>0</xdr:rowOff>
    </xdr:from>
    <xdr:to>
      <xdr:col>17</xdr:col>
      <xdr:colOff>0</xdr:colOff>
      <xdr:row>385</xdr:row>
      <xdr:rowOff>177800</xdr:rowOff>
    </xdr:to>
    <xdr:graphicFrame macro="">
      <xdr:nvGraphicFramePr>
        <xdr:cNvPr id="47" name="Chart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389</xdr:row>
      <xdr:rowOff>0</xdr:rowOff>
    </xdr:from>
    <xdr:to>
      <xdr:col>17</xdr:col>
      <xdr:colOff>16933</xdr:colOff>
      <xdr:row>429</xdr:row>
      <xdr:rowOff>1</xdr:rowOff>
    </xdr:to>
    <xdr:graphicFrame macro="">
      <xdr:nvGraphicFramePr>
        <xdr:cNvPr id="54" name="Chart 5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432</xdr:row>
      <xdr:rowOff>0</xdr:rowOff>
    </xdr:from>
    <xdr:to>
      <xdr:col>17</xdr:col>
      <xdr:colOff>0</xdr:colOff>
      <xdr:row>471</xdr:row>
      <xdr:rowOff>165100</xdr:rowOff>
    </xdr:to>
    <xdr:graphicFrame macro="">
      <xdr:nvGraphicFramePr>
        <xdr:cNvPr id="56" name="Chart 5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475</xdr:row>
      <xdr:rowOff>0</xdr:rowOff>
    </xdr:from>
    <xdr:to>
      <xdr:col>17</xdr:col>
      <xdr:colOff>0</xdr:colOff>
      <xdr:row>515</xdr:row>
      <xdr:rowOff>-1</xdr:rowOff>
    </xdr:to>
    <xdr:graphicFrame macro="">
      <xdr:nvGraphicFramePr>
        <xdr:cNvPr id="58" name="Chart 5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518</xdr:row>
      <xdr:rowOff>0</xdr:rowOff>
    </xdr:from>
    <xdr:to>
      <xdr:col>16</xdr:col>
      <xdr:colOff>1778000</xdr:colOff>
      <xdr:row>557</xdr:row>
      <xdr:rowOff>177800</xdr:rowOff>
    </xdr:to>
    <xdr:graphicFrame macro="">
      <xdr:nvGraphicFramePr>
        <xdr:cNvPr id="66" name="Chart 6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217</xdr:row>
      <xdr:rowOff>0</xdr:rowOff>
    </xdr:from>
    <xdr:to>
      <xdr:col>17</xdr:col>
      <xdr:colOff>0</xdr:colOff>
      <xdr:row>257</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303</xdr:row>
      <xdr:rowOff>0</xdr:rowOff>
    </xdr:from>
    <xdr:to>
      <xdr:col>17</xdr:col>
      <xdr:colOff>0</xdr:colOff>
      <xdr:row>342</xdr:row>
      <xdr:rowOff>165100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260</xdr:row>
      <xdr:rowOff>0</xdr:rowOff>
    </xdr:from>
    <xdr:to>
      <xdr:col>16</xdr:col>
      <xdr:colOff>1778000</xdr:colOff>
      <xdr:row>300</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16</xdr:row>
      <xdr:rowOff>0</xdr:rowOff>
    </xdr:from>
    <xdr:to>
      <xdr:col>3</xdr:col>
      <xdr:colOff>1368429</xdr:colOff>
      <xdr:row>59</xdr:row>
      <xdr:rowOff>127000</xdr:rowOff>
    </xdr:to>
    <xdr:pic>
      <xdr:nvPicPr>
        <xdr:cNvPr id="3" name="Picture 2" descr="Screen Shot 2013-09-04 at 8.42.29 AM.png"/>
        <xdr:cNvPicPr>
          <a:picLocks noChangeAspect="1"/>
        </xdr:cNvPicPr>
      </xdr:nvPicPr>
      <xdr:blipFill>
        <a:blip xmlns:r="http://schemas.openxmlformats.org/officeDocument/2006/relationships" r:embed="rId1"/>
        <a:stretch>
          <a:fillRect/>
        </a:stretch>
      </xdr:blipFill>
      <xdr:spPr>
        <a:xfrm>
          <a:off x="939800" y="4051300"/>
          <a:ext cx="5902329" cy="83058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C1:E55"/>
  <sheetViews>
    <sheetView showGridLines="0" tabSelected="1" zoomScale="75" workbookViewId="0">
      <selection activeCell="C6" sqref="C6:D6"/>
    </sheetView>
  </sheetViews>
  <sheetFormatPr baseColWidth="10" defaultColWidth="11.42578125" defaultRowHeight="15"/>
  <cols>
    <col min="3" max="3" width="250.28515625" customWidth="1"/>
  </cols>
  <sheetData>
    <row r="1" spans="3:5" ht="15.75" thickBot="1"/>
    <row r="2" spans="3:5" ht="31.5">
      <c r="C2" s="324" t="s">
        <v>419</v>
      </c>
      <c r="D2" s="325"/>
      <c r="E2" s="325"/>
    </row>
    <row r="3" spans="3:5" ht="31.5">
      <c r="C3" s="291"/>
      <c r="D3" s="290"/>
      <c r="E3" s="290"/>
    </row>
    <row r="4" spans="3:5" ht="31.5">
      <c r="C4" s="291"/>
      <c r="D4" s="290"/>
      <c r="E4" s="290"/>
    </row>
    <row r="5" spans="3:5" ht="31.5">
      <c r="C5" s="326" t="s">
        <v>390</v>
      </c>
      <c r="D5" s="322"/>
      <c r="E5" s="290"/>
    </row>
    <row r="6" spans="3:5" ht="17.100000000000001" customHeight="1">
      <c r="C6" s="321" t="s">
        <v>34</v>
      </c>
      <c r="D6" s="322"/>
      <c r="E6" s="290"/>
    </row>
    <row r="7" spans="3:5" ht="15.75">
      <c r="C7" s="323">
        <v>2013</v>
      </c>
      <c r="D7" s="322"/>
    </row>
    <row r="9" spans="3:5" ht="15.75" thickBot="1"/>
    <row r="10" spans="3:5">
      <c r="C10" s="134"/>
      <c r="D10" s="123"/>
    </row>
    <row r="11" spans="3:5" ht="18.75">
      <c r="C11" s="263" t="s">
        <v>0</v>
      </c>
      <c r="D11" s="34"/>
    </row>
    <row r="12" spans="3:5" ht="18.75">
      <c r="C12" s="263"/>
      <c r="D12" s="34"/>
    </row>
    <row r="13" spans="3:5" ht="18.75">
      <c r="C13" s="263" t="s">
        <v>1</v>
      </c>
      <c r="D13" s="34"/>
    </row>
    <row r="14" spans="3:5" ht="18.75">
      <c r="C14" s="263"/>
      <c r="D14" s="34"/>
    </row>
    <row r="15" spans="3:5" ht="18.75">
      <c r="C15" s="263" t="s">
        <v>276</v>
      </c>
      <c r="D15" s="34"/>
    </row>
    <row r="16" spans="3:5" ht="18.75">
      <c r="C16" s="263"/>
      <c r="D16" s="34"/>
    </row>
    <row r="17" spans="3:4" ht="18.75">
      <c r="C17" s="263" t="s">
        <v>272</v>
      </c>
      <c r="D17" s="34"/>
    </row>
    <row r="18" spans="3:4" ht="18.75">
      <c r="C18" s="263"/>
      <c r="D18" s="34"/>
    </row>
    <row r="19" spans="3:4" ht="37.5">
      <c r="C19" s="264" t="s">
        <v>332</v>
      </c>
      <c r="D19" s="34"/>
    </row>
    <row r="20" spans="3:4" ht="18.75">
      <c r="C20" s="264" t="s">
        <v>333</v>
      </c>
      <c r="D20" s="34"/>
    </row>
    <row r="21" spans="3:4" ht="18.75">
      <c r="C21" s="264" t="s">
        <v>164</v>
      </c>
      <c r="D21" s="34"/>
    </row>
    <row r="22" spans="3:4" ht="18.75">
      <c r="C22" s="264" t="s">
        <v>159</v>
      </c>
      <c r="D22" s="34"/>
    </row>
    <row r="23" spans="3:4" ht="18.75">
      <c r="C23" s="264" t="s">
        <v>273</v>
      </c>
      <c r="D23" s="34"/>
    </row>
    <row r="24" spans="3:4" ht="18.75">
      <c r="C24" s="264" t="s">
        <v>354</v>
      </c>
      <c r="D24" s="34"/>
    </row>
    <row r="25" spans="3:4" ht="18.75">
      <c r="C25" s="264" t="s">
        <v>401</v>
      </c>
      <c r="D25" s="34"/>
    </row>
    <row r="26" spans="3:4" ht="18.75">
      <c r="C26" s="264" t="s">
        <v>402</v>
      </c>
      <c r="D26" s="34"/>
    </row>
    <row r="27" spans="3:4" ht="18.75">
      <c r="C27" s="264" t="s">
        <v>403</v>
      </c>
      <c r="D27" s="34"/>
    </row>
    <row r="28" spans="3:4" ht="18.75">
      <c r="C28" s="263"/>
      <c r="D28" s="34"/>
    </row>
    <row r="29" spans="3:4" ht="18.75">
      <c r="C29" s="263" t="s">
        <v>404</v>
      </c>
      <c r="D29" s="34"/>
    </row>
    <row r="30" spans="3:4" ht="18.75">
      <c r="C30" s="263"/>
      <c r="D30" s="34"/>
    </row>
    <row r="31" spans="3:4" ht="56.25">
      <c r="C31" s="264" t="s">
        <v>119</v>
      </c>
      <c r="D31" s="34"/>
    </row>
    <row r="32" spans="3:4" ht="18.75">
      <c r="C32" s="264" t="s">
        <v>216</v>
      </c>
      <c r="D32" s="34"/>
    </row>
    <row r="33" spans="3:4" ht="18.75">
      <c r="C33" s="264" t="s">
        <v>409</v>
      </c>
      <c r="D33" s="34"/>
    </row>
    <row r="34" spans="3:4" ht="18.75">
      <c r="C34" s="264" t="s">
        <v>418</v>
      </c>
      <c r="D34" s="34"/>
    </row>
    <row r="35" spans="3:4" ht="15.75" thickBot="1">
      <c r="C35" s="31"/>
      <c r="D35" s="125"/>
    </row>
    <row r="36" spans="3:4" ht="15.75" thickBot="1"/>
    <row r="37" spans="3:4" ht="18.75">
      <c r="C37" s="265"/>
      <c r="D37" s="266"/>
    </row>
    <row r="38" spans="3:4" ht="18.75">
      <c r="C38" s="152" t="s">
        <v>420</v>
      </c>
      <c r="D38" s="267"/>
    </row>
    <row r="39" spans="3:4" ht="18.75">
      <c r="C39" s="152" t="s">
        <v>421</v>
      </c>
      <c r="D39" s="267"/>
    </row>
    <row r="40" spans="3:4" ht="18.75">
      <c r="C40" s="152" t="s">
        <v>422</v>
      </c>
      <c r="D40" s="267"/>
    </row>
    <row r="41" spans="3:4" ht="18.75">
      <c r="C41" s="152" t="s">
        <v>423</v>
      </c>
      <c r="D41" s="267"/>
    </row>
    <row r="42" spans="3:4" ht="18.75">
      <c r="C42" s="152"/>
      <c r="D42" s="267"/>
    </row>
    <row r="43" spans="3:4" ht="18.75">
      <c r="C43" s="152" t="s">
        <v>424</v>
      </c>
      <c r="D43" s="267"/>
    </row>
    <row r="44" spans="3:4" ht="18.75">
      <c r="C44" s="152" t="s">
        <v>425</v>
      </c>
      <c r="D44" s="267"/>
    </row>
    <row r="45" spans="3:4" ht="18.75">
      <c r="C45" s="152"/>
      <c r="D45" s="267"/>
    </row>
    <row r="46" spans="3:4" ht="18.75">
      <c r="C46" s="152" t="s">
        <v>426</v>
      </c>
      <c r="D46" s="267"/>
    </row>
    <row r="47" spans="3:4" ht="18.75">
      <c r="C47" s="152" t="s">
        <v>347</v>
      </c>
      <c r="D47" s="267"/>
    </row>
    <row r="48" spans="3:4" ht="18.75">
      <c r="C48" s="152"/>
      <c r="D48" s="267"/>
    </row>
    <row r="49" spans="3:4" ht="18.75">
      <c r="C49" s="152" t="s">
        <v>348</v>
      </c>
      <c r="D49" s="267"/>
    </row>
    <row r="50" spans="3:4" ht="18.75">
      <c r="C50" s="152" t="s">
        <v>165</v>
      </c>
      <c r="D50" s="267"/>
    </row>
    <row r="51" spans="3:4" ht="19.5" thickBot="1">
      <c r="C51" s="268"/>
      <c r="D51" s="269"/>
    </row>
    <row r="53" spans="3:4" ht="27" customHeight="1">
      <c r="C53" s="326"/>
      <c r="D53" s="322"/>
    </row>
    <row r="54" spans="3:4" ht="17.100000000000001" customHeight="1">
      <c r="C54" s="321"/>
      <c r="D54" s="322"/>
    </row>
    <row r="55" spans="3:4" ht="23.1" customHeight="1">
      <c r="C55" s="323"/>
      <c r="D55" s="322"/>
    </row>
  </sheetData>
  <mergeCells count="7">
    <mergeCell ref="C54:D54"/>
    <mergeCell ref="C55:D55"/>
    <mergeCell ref="C2:E2"/>
    <mergeCell ref="C5:D5"/>
    <mergeCell ref="C6:D6"/>
    <mergeCell ref="C7:D7"/>
    <mergeCell ref="C53:D53"/>
  </mergeCells>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dimension ref="A1:BH594"/>
  <sheetViews>
    <sheetView showGridLines="0" zoomScale="75" workbookViewId="0">
      <selection activeCell="A177" sqref="A177"/>
    </sheetView>
  </sheetViews>
  <sheetFormatPr baseColWidth="10" defaultColWidth="11.42578125" defaultRowHeight="15"/>
  <cols>
    <col min="1" max="1" width="29.42578125" style="14" customWidth="1"/>
    <col min="2" max="2" width="64.140625" style="14" customWidth="1"/>
    <col min="3" max="3" width="30.85546875" style="14" customWidth="1"/>
    <col min="4" max="4" width="34.28515625" style="14" customWidth="1"/>
    <col min="5" max="12" width="23.42578125" style="14" customWidth="1"/>
    <col min="13" max="13" width="23.42578125" style="1" customWidth="1"/>
    <col min="14" max="16" width="28" style="14" customWidth="1"/>
    <col min="17" max="34" width="23.42578125" style="14" customWidth="1"/>
    <col min="35" max="35" width="16" style="14" customWidth="1"/>
    <col min="36" max="36" width="14.140625" style="14" customWidth="1"/>
    <col min="37" max="37" width="14.140625" style="1" customWidth="1"/>
    <col min="38" max="38" width="14.140625" customWidth="1"/>
    <col min="46" max="46" width="11.42578125" style="2"/>
  </cols>
  <sheetData>
    <row r="1" spans="2:7" ht="14.1" customHeight="1" thickBot="1"/>
    <row r="2" spans="2:7" ht="30.95" customHeight="1">
      <c r="B2" s="324" t="s">
        <v>265</v>
      </c>
      <c r="C2" s="325"/>
      <c r="D2" s="325"/>
      <c r="E2" s="145"/>
      <c r="F2" s="145"/>
    </row>
    <row r="3" spans="2:7" ht="15" customHeight="1" thickBot="1">
      <c r="B3" s="146"/>
      <c r="C3" s="147"/>
      <c r="D3" s="147"/>
      <c r="E3" s="148"/>
      <c r="F3" s="148"/>
      <c r="G3" s="1"/>
    </row>
    <row r="4" spans="2:7" ht="21.95" customHeight="1">
      <c r="B4" s="149" t="s">
        <v>413</v>
      </c>
      <c r="C4" s="9"/>
      <c r="D4" s="70"/>
    </row>
    <row r="5" spans="2:7" ht="15" customHeight="1">
      <c r="B5" s="81"/>
      <c r="C5" s="1"/>
      <c r="D5" s="71"/>
    </row>
    <row r="6" spans="2:7" ht="23.1" customHeight="1">
      <c r="B6" s="81" t="s">
        <v>392</v>
      </c>
      <c r="C6" s="1"/>
      <c r="D6" s="71"/>
    </row>
    <row r="7" spans="2:7" ht="23.1" customHeight="1">
      <c r="B7" s="82" t="s">
        <v>394</v>
      </c>
      <c r="C7" s="1"/>
      <c r="D7" s="71"/>
    </row>
    <row r="8" spans="2:7" ht="23.1" customHeight="1">
      <c r="B8" s="83" t="s">
        <v>215</v>
      </c>
      <c r="C8" s="1"/>
      <c r="D8" s="71"/>
    </row>
    <row r="9" spans="2:7" ht="23.1" customHeight="1">
      <c r="B9" s="83" t="s">
        <v>372</v>
      </c>
      <c r="C9" s="1"/>
      <c r="D9" s="71"/>
    </row>
    <row r="10" spans="2:7" ht="23.1" customHeight="1">
      <c r="B10" s="83" t="s">
        <v>322</v>
      </c>
      <c r="C10" s="1"/>
      <c r="D10" s="71"/>
    </row>
    <row r="11" spans="2:7" ht="23.1" customHeight="1">
      <c r="B11" s="83" t="s">
        <v>305</v>
      </c>
      <c r="C11" s="1"/>
      <c r="D11" s="71"/>
    </row>
    <row r="12" spans="2:7" ht="23.1" customHeight="1">
      <c r="B12" s="81"/>
      <c r="C12" s="1"/>
      <c r="D12" s="71"/>
    </row>
    <row r="13" spans="2:7" ht="23.1" customHeight="1">
      <c r="B13" s="392" t="s">
        <v>444</v>
      </c>
      <c r="C13" s="1"/>
      <c r="D13" s="71"/>
    </row>
    <row r="14" spans="2:7" ht="23.1" customHeight="1">
      <c r="B14" s="81"/>
      <c r="C14" s="1"/>
      <c r="D14" s="71"/>
    </row>
    <row r="15" spans="2:7" ht="23.1" customHeight="1">
      <c r="B15" s="81" t="s">
        <v>197</v>
      </c>
      <c r="C15" s="1"/>
      <c r="D15" s="71"/>
    </row>
    <row r="16" spans="2:7" ht="23.1" customHeight="1">
      <c r="B16" s="81" t="s">
        <v>270</v>
      </c>
      <c r="C16" s="1"/>
      <c r="D16" s="71"/>
      <c r="E16" s="83"/>
    </row>
    <row r="17" spans="1:57" ht="23.1" customHeight="1">
      <c r="B17" s="81" t="s">
        <v>271</v>
      </c>
      <c r="C17" s="1"/>
      <c r="D17" s="71"/>
      <c r="E17" s="81"/>
    </row>
    <row r="18" spans="1:57" ht="23.1" customHeight="1">
      <c r="B18" s="82" t="s">
        <v>134</v>
      </c>
      <c r="C18" s="1"/>
      <c r="D18" s="71"/>
      <c r="E18" s="81"/>
    </row>
    <row r="19" spans="1:57" ht="23.1" customHeight="1">
      <c r="B19" s="83" t="s">
        <v>8</v>
      </c>
      <c r="C19" s="1"/>
      <c r="D19" s="71"/>
      <c r="E19" s="83"/>
    </row>
    <row r="20" spans="1:57" ht="23.1" customHeight="1">
      <c r="B20" s="83" t="s">
        <v>9</v>
      </c>
      <c r="C20" s="1"/>
      <c r="D20" s="71"/>
    </row>
    <row r="21" spans="1:57" ht="23.1" customHeight="1" thickBot="1">
      <c r="B21" s="84"/>
      <c r="C21" s="8"/>
      <c r="D21" s="72"/>
    </row>
    <row r="22" spans="1:57" ht="15" customHeight="1"/>
    <row r="23" spans="1:57" ht="15" customHeight="1">
      <c r="A23" s="13"/>
      <c r="B23" s="1"/>
      <c r="C23" s="1"/>
      <c r="D23" s="1"/>
      <c r="E23" s="1"/>
      <c r="F23" s="1"/>
      <c r="G23" s="1"/>
      <c r="H23" s="1"/>
      <c r="I23" s="1"/>
      <c r="J23" s="1"/>
      <c r="K23" s="1"/>
      <c r="L23" s="1"/>
      <c r="N23" s="1"/>
      <c r="O23" s="1"/>
      <c r="P23" s="1"/>
      <c r="Q23" s="1"/>
      <c r="R23" s="1"/>
      <c r="S23" s="1"/>
      <c r="T23" s="1"/>
      <c r="U23" s="1"/>
      <c r="V23" s="1"/>
      <c r="W23" s="1"/>
      <c r="X23" s="1"/>
      <c r="Y23" s="1"/>
      <c r="Z23" s="1"/>
      <c r="AA23" s="1"/>
      <c r="AB23" s="1"/>
      <c r="AC23" s="1"/>
      <c r="AD23" s="1"/>
      <c r="AE23" s="1"/>
      <c r="AF23" s="1"/>
      <c r="AG23" s="1"/>
      <c r="AH23" s="1"/>
      <c r="AI23" s="1"/>
      <c r="AJ23" s="1"/>
      <c r="AL23" s="1"/>
      <c r="AM23" s="1"/>
      <c r="AN23" s="1"/>
      <c r="AO23" s="1"/>
      <c r="AP23" s="1"/>
      <c r="AQ23" s="1"/>
      <c r="AR23" s="1"/>
      <c r="AS23" s="1"/>
    </row>
    <row r="24" spans="1:57" ht="30" customHeight="1">
      <c r="A24" s="137"/>
      <c r="B24" s="138" t="s">
        <v>109</v>
      </c>
      <c r="C24" s="139"/>
      <c r="D24" s="137"/>
      <c r="E24" s="137"/>
      <c r="F24" s="137"/>
      <c r="G24" s="137"/>
      <c r="H24" s="137"/>
      <c r="I24" s="137"/>
      <c r="J24" s="137"/>
      <c r="K24" s="137"/>
      <c r="L24" s="137"/>
      <c r="M24" s="137"/>
      <c r="N24" s="137"/>
      <c r="O24" s="137"/>
      <c r="P24" s="137"/>
      <c r="Q24" s="137"/>
      <c r="R24" s="137"/>
      <c r="S24" s="137"/>
      <c r="T24" s="137"/>
      <c r="U24" s="137"/>
      <c r="V24" s="137"/>
      <c r="W24" s="137"/>
      <c r="X24" s="137"/>
      <c r="Y24" s="142"/>
      <c r="Z24" s="1"/>
      <c r="AA24" s="1"/>
      <c r="AB24" s="1"/>
      <c r="AC24" s="1"/>
      <c r="AD24" s="1"/>
      <c r="AE24" s="1"/>
      <c r="AF24" s="1"/>
      <c r="AG24" s="1"/>
      <c r="AH24" s="1"/>
      <c r="AI24" s="1"/>
      <c r="AJ24" s="1"/>
      <c r="AL24" s="1"/>
      <c r="AM24" s="1"/>
      <c r="AN24" s="1"/>
      <c r="AO24" s="1"/>
      <c r="AP24" s="1"/>
      <c r="AQ24" s="1"/>
      <c r="AR24" s="1"/>
      <c r="AS24" s="1"/>
      <c r="AT24" s="1"/>
      <c r="AU24" s="1"/>
      <c r="AV24" s="2"/>
      <c r="AW24" s="2"/>
      <c r="AX24" s="2"/>
      <c r="AY24" s="2"/>
      <c r="AZ24" s="2"/>
      <c r="BA24" s="2"/>
      <c r="BB24" s="2"/>
      <c r="BC24" s="2"/>
      <c r="BD24" s="2"/>
      <c r="BE24" s="2"/>
    </row>
    <row r="25" spans="1:57" ht="15" customHeight="1">
      <c r="A25" s="1"/>
      <c r="B25" s="1"/>
      <c r="C25" s="1"/>
      <c r="D25" s="1"/>
      <c r="E25" s="1"/>
      <c r="F25" s="1"/>
      <c r="G25" s="1"/>
      <c r="H25" s="1"/>
      <c r="I25" s="1"/>
      <c r="J25" s="1"/>
      <c r="K25" s="1"/>
      <c r="L25" s="1"/>
      <c r="N25" s="1"/>
      <c r="O25" s="1"/>
      <c r="P25" s="1"/>
      <c r="Q25" s="1"/>
      <c r="R25" s="1"/>
      <c r="S25" s="1"/>
      <c r="T25" s="1"/>
      <c r="U25" s="1"/>
      <c r="V25" s="1"/>
      <c r="W25" s="1"/>
      <c r="X25" s="1"/>
      <c r="Y25" s="142"/>
      <c r="Z25" s="1"/>
      <c r="AA25" s="1"/>
      <c r="AB25" s="1"/>
      <c r="AC25" s="1"/>
      <c r="AD25" s="1"/>
      <c r="AE25" s="1"/>
      <c r="AF25" s="1"/>
      <c r="AG25" s="1"/>
      <c r="AH25" s="1"/>
      <c r="AI25" s="1"/>
      <c r="AJ25" s="1"/>
      <c r="AL25" s="2"/>
      <c r="AM25" s="2"/>
      <c r="AN25" s="2"/>
      <c r="AO25" s="2"/>
      <c r="AP25" s="2"/>
      <c r="AQ25" s="2"/>
      <c r="AR25" s="2"/>
      <c r="AS25" s="2"/>
    </row>
    <row r="26" spans="1:57" ht="15" customHeight="1">
      <c r="Y26" s="142"/>
      <c r="AR26" s="2"/>
      <c r="AS26" s="2"/>
    </row>
    <row r="27" spans="1:57" ht="15" customHeight="1">
      <c r="R27" s="58"/>
      <c r="S27" s="58"/>
      <c r="T27" s="58"/>
      <c r="Y27" s="142"/>
      <c r="AR27" s="2"/>
      <c r="AS27" s="2"/>
    </row>
    <row r="28" spans="1:57" ht="15" customHeight="1">
      <c r="R28" s="1"/>
      <c r="S28" s="1"/>
      <c r="T28" s="1"/>
      <c r="Y28" s="142"/>
      <c r="AR28" s="2"/>
      <c r="AS28" s="2"/>
    </row>
    <row r="29" spans="1:57" ht="15" customHeight="1">
      <c r="J29" s="58"/>
      <c r="K29" s="58"/>
      <c r="L29" s="58"/>
      <c r="M29" s="58"/>
      <c r="N29" s="58"/>
      <c r="O29" s="58"/>
      <c r="P29" s="58"/>
      <c r="Q29" s="58"/>
      <c r="R29" s="1"/>
      <c r="S29" s="1"/>
      <c r="T29" s="1"/>
      <c r="Y29" s="142"/>
      <c r="AR29" s="2"/>
      <c r="AS29" s="2"/>
    </row>
    <row r="30" spans="1:57" ht="15" customHeight="1">
      <c r="J30" s="1"/>
      <c r="K30" s="1"/>
      <c r="L30" s="1"/>
      <c r="N30" s="1"/>
      <c r="O30" s="1"/>
      <c r="P30" s="1"/>
      <c r="Q30" s="1"/>
      <c r="R30" s="1"/>
      <c r="S30" s="1"/>
      <c r="T30" s="1"/>
      <c r="Y30" s="142"/>
      <c r="AR30" s="2"/>
      <c r="AS30" s="2"/>
    </row>
    <row r="31" spans="1:57" ht="15" customHeight="1">
      <c r="J31" s="1"/>
      <c r="K31" s="1"/>
      <c r="L31" s="1"/>
      <c r="N31" s="1"/>
      <c r="O31" s="1"/>
      <c r="P31" s="1"/>
      <c r="Q31" s="1"/>
      <c r="R31" s="1"/>
      <c r="S31" s="1"/>
      <c r="T31" s="1"/>
      <c r="Y31" s="142"/>
      <c r="AR31" s="2"/>
      <c r="AS31" s="2"/>
    </row>
    <row r="32" spans="1:57" ht="15" customHeight="1">
      <c r="J32" s="1"/>
      <c r="K32" s="1"/>
      <c r="L32" s="1"/>
      <c r="N32" s="1"/>
      <c r="O32" s="1"/>
      <c r="P32" s="1"/>
      <c r="Q32" s="1"/>
      <c r="R32" s="1"/>
      <c r="S32" s="1"/>
      <c r="T32" s="1"/>
      <c r="Y32" s="142"/>
      <c r="AR32" s="2"/>
      <c r="AS32" s="2"/>
    </row>
    <row r="33" spans="1:45" ht="15" customHeight="1">
      <c r="J33" s="1"/>
      <c r="K33" s="1"/>
      <c r="L33" s="1"/>
      <c r="N33" s="1"/>
      <c r="O33" s="1"/>
      <c r="P33" s="1"/>
      <c r="Q33" s="1"/>
      <c r="R33" s="1"/>
      <c r="S33" s="1"/>
      <c r="T33" s="1"/>
      <c r="Y33" s="142"/>
      <c r="AR33" s="2"/>
      <c r="AS33" s="2"/>
    </row>
    <row r="34" spans="1:45" ht="15" customHeight="1">
      <c r="J34" s="1"/>
      <c r="K34" s="1"/>
      <c r="L34" s="1"/>
      <c r="N34" s="1"/>
      <c r="O34" s="1"/>
      <c r="P34" s="1"/>
      <c r="Q34" s="1"/>
      <c r="R34" s="1"/>
      <c r="S34" s="1"/>
      <c r="T34" s="1"/>
      <c r="Y34" s="142"/>
      <c r="AR34" s="2"/>
      <c r="AS34" s="2"/>
    </row>
    <row r="35" spans="1:45" ht="15" customHeight="1">
      <c r="J35" s="1"/>
      <c r="K35" s="1"/>
      <c r="L35" s="1"/>
      <c r="N35" s="1"/>
      <c r="O35" s="1"/>
      <c r="P35" s="1"/>
      <c r="Q35" s="1"/>
      <c r="R35" s="1"/>
      <c r="S35" s="1"/>
      <c r="T35" s="1"/>
      <c r="Y35" s="142"/>
      <c r="AR35" s="2"/>
      <c r="AS35" s="2"/>
    </row>
    <row r="36" spans="1:45" ht="15" customHeight="1">
      <c r="J36" s="1"/>
      <c r="K36" s="1"/>
      <c r="L36" s="1"/>
      <c r="N36" s="1"/>
      <c r="O36" s="1"/>
      <c r="P36" s="1"/>
      <c r="Q36" s="1"/>
      <c r="R36" s="1"/>
      <c r="S36" s="1"/>
      <c r="T36" s="1"/>
      <c r="Y36" s="142"/>
      <c r="AR36" s="2"/>
      <c r="AS36" s="2"/>
    </row>
    <row r="37" spans="1:45" ht="15" customHeight="1">
      <c r="J37" s="1"/>
      <c r="K37" s="1"/>
      <c r="L37" s="1"/>
      <c r="N37" s="1"/>
      <c r="O37" s="1"/>
      <c r="P37" s="1"/>
      <c r="Q37" s="1"/>
      <c r="R37" s="1"/>
      <c r="S37" s="1"/>
      <c r="T37" s="1"/>
      <c r="Y37" s="142"/>
      <c r="AR37" s="2"/>
      <c r="AS37" s="2"/>
    </row>
    <row r="38" spans="1:45" ht="15" customHeight="1">
      <c r="J38" s="1"/>
      <c r="K38" s="1"/>
      <c r="L38" s="1"/>
      <c r="N38" s="1"/>
      <c r="O38" s="1"/>
      <c r="P38" s="1"/>
      <c r="Q38" s="1"/>
      <c r="R38" s="1"/>
      <c r="S38" s="1"/>
      <c r="T38" s="1"/>
      <c r="Y38" s="142"/>
      <c r="AR38" s="2"/>
      <c r="AS38" s="2"/>
    </row>
    <row r="39" spans="1:45" ht="15" customHeight="1">
      <c r="J39" s="1"/>
      <c r="K39" s="1"/>
      <c r="L39" s="1"/>
      <c r="N39" s="1"/>
      <c r="O39" s="1"/>
      <c r="P39" s="1"/>
      <c r="Q39" s="1"/>
      <c r="R39" s="1"/>
      <c r="S39" s="1"/>
      <c r="T39" s="1"/>
      <c r="Y39" s="142"/>
      <c r="AR39" s="2"/>
      <c r="AS39" s="2"/>
    </row>
    <row r="40" spans="1:45" ht="15" customHeight="1">
      <c r="J40" s="1"/>
      <c r="K40" s="1"/>
      <c r="L40" s="1"/>
      <c r="N40" s="1"/>
      <c r="O40" s="1"/>
      <c r="P40" s="1"/>
      <c r="Q40" s="1"/>
      <c r="R40" s="1"/>
      <c r="S40" s="1"/>
      <c r="T40" s="1"/>
      <c r="Y40" s="142"/>
      <c r="AR40" s="2"/>
      <c r="AS40" s="2"/>
    </row>
    <row r="41" spans="1:45" ht="15" customHeight="1">
      <c r="J41" s="1"/>
      <c r="K41" s="1"/>
      <c r="L41" s="1"/>
      <c r="N41" s="1"/>
      <c r="O41" s="1"/>
      <c r="P41" s="1"/>
      <c r="Q41" s="1"/>
      <c r="R41" s="1"/>
      <c r="S41" s="1"/>
      <c r="T41" s="1"/>
      <c r="Y41" s="142"/>
      <c r="AR41" s="2"/>
      <c r="AS41" s="2"/>
    </row>
    <row r="42" spans="1:45" ht="15" customHeight="1">
      <c r="J42" s="1"/>
      <c r="K42" s="1"/>
      <c r="L42" s="1"/>
      <c r="N42" s="1"/>
      <c r="O42" s="1"/>
      <c r="P42" s="1"/>
      <c r="Q42" s="1"/>
      <c r="R42" s="1"/>
      <c r="S42" s="1"/>
      <c r="T42" s="1"/>
      <c r="Y42" s="142"/>
      <c r="AR42" s="2"/>
      <c r="AS42" s="2"/>
    </row>
    <row r="43" spans="1:45" ht="15" customHeight="1">
      <c r="J43" s="1"/>
      <c r="K43" s="1"/>
      <c r="L43" s="1"/>
      <c r="N43" s="1"/>
      <c r="O43" s="1"/>
      <c r="P43" s="1"/>
      <c r="Q43" s="1"/>
      <c r="R43" s="1"/>
      <c r="S43" s="1"/>
      <c r="T43" s="1"/>
      <c r="Y43" s="142"/>
      <c r="AR43" s="2"/>
      <c r="AS43" s="2"/>
    </row>
    <row r="44" spans="1:45" ht="15" customHeight="1">
      <c r="J44" s="1"/>
      <c r="K44" s="1"/>
      <c r="L44" s="1"/>
      <c r="N44" s="1"/>
      <c r="O44" s="1"/>
      <c r="P44" s="1"/>
      <c r="Q44" s="1"/>
      <c r="R44" s="1"/>
      <c r="S44" s="1"/>
      <c r="T44" s="1"/>
      <c r="Y44" s="142"/>
      <c r="AR44" s="2"/>
      <c r="AS44" s="2"/>
    </row>
    <row r="45" spans="1:45" ht="15" customHeight="1">
      <c r="J45" s="1"/>
      <c r="K45" s="1"/>
      <c r="L45" s="1"/>
      <c r="N45" s="1"/>
      <c r="O45" s="1"/>
      <c r="P45" s="287" t="s">
        <v>399</v>
      </c>
      <c r="Q45" s="1"/>
      <c r="R45" s="1"/>
      <c r="S45" s="1"/>
      <c r="T45" s="1"/>
      <c r="Y45" s="142"/>
      <c r="AR45" s="2"/>
      <c r="AS45" s="2"/>
    </row>
    <row r="46" spans="1:45" ht="15" customHeight="1">
      <c r="J46" s="1"/>
      <c r="K46" s="1"/>
      <c r="L46" s="1"/>
      <c r="N46" s="1"/>
      <c r="O46" s="1"/>
      <c r="P46" s="1"/>
      <c r="Q46" s="1"/>
      <c r="R46" s="1"/>
      <c r="S46" s="1"/>
      <c r="T46" s="1"/>
      <c r="Y46" s="142"/>
      <c r="AR46" s="2"/>
      <c r="AS46" s="2"/>
    </row>
    <row r="47" spans="1:45" ht="15" customHeight="1">
      <c r="J47" s="1"/>
      <c r="K47" s="1"/>
      <c r="L47" s="1"/>
      <c r="N47" s="1"/>
      <c r="O47" s="1"/>
      <c r="P47" s="1"/>
      <c r="Q47" s="1"/>
      <c r="R47" s="1"/>
      <c r="S47" s="1"/>
      <c r="T47" s="1"/>
      <c r="Y47" s="142"/>
      <c r="AR47" s="2"/>
      <c r="AS47" s="2"/>
    </row>
    <row r="48" spans="1:45" s="2" customFormat="1" ht="15" customHeight="1">
      <c r="A48" s="1"/>
      <c r="B48" s="1"/>
      <c r="C48" s="1"/>
      <c r="D48" s="1"/>
      <c r="E48" s="1"/>
      <c r="F48" s="1"/>
      <c r="G48" s="1"/>
      <c r="H48" s="1"/>
      <c r="I48" s="1"/>
      <c r="J48" s="1"/>
      <c r="K48" s="1"/>
      <c r="L48" s="1"/>
      <c r="M48" s="1"/>
      <c r="N48" s="1"/>
      <c r="O48" s="1"/>
      <c r="P48" s="1"/>
      <c r="Q48" s="1"/>
      <c r="R48" s="1"/>
      <c r="S48" s="1"/>
      <c r="T48" s="1"/>
      <c r="U48" s="1"/>
      <c r="V48" s="1"/>
      <c r="W48" s="1"/>
      <c r="X48" s="1"/>
      <c r="Y48" s="142"/>
      <c r="Z48" s="1"/>
      <c r="AA48" s="1"/>
      <c r="AB48" s="1"/>
      <c r="AC48" s="1"/>
      <c r="AD48" s="1"/>
      <c r="AE48" s="1"/>
      <c r="AF48" s="1"/>
      <c r="AG48" s="1"/>
      <c r="AH48" s="1"/>
      <c r="AI48" s="1"/>
      <c r="AJ48" s="1"/>
      <c r="AK48" s="1"/>
    </row>
    <row r="49" spans="1:60" ht="15" customHeight="1">
      <c r="J49" s="1"/>
      <c r="K49" s="1"/>
      <c r="L49" s="1"/>
      <c r="N49" s="1"/>
      <c r="O49" s="1"/>
      <c r="P49" s="1"/>
      <c r="Q49" s="1"/>
      <c r="R49" s="1"/>
      <c r="S49" s="2"/>
      <c r="T49" s="2"/>
      <c r="Y49" s="142"/>
      <c r="AR49" s="2"/>
      <c r="AS49" s="2"/>
    </row>
    <row r="50" spans="1:60" ht="15" customHeight="1">
      <c r="J50" s="1"/>
      <c r="K50" s="1"/>
      <c r="L50" s="1"/>
      <c r="N50" s="1"/>
      <c r="O50" s="1"/>
      <c r="P50" s="1"/>
      <c r="Q50" s="1"/>
      <c r="R50" s="1"/>
      <c r="S50" s="2"/>
      <c r="T50" s="2"/>
      <c r="Y50" s="142"/>
      <c r="AR50" s="2"/>
      <c r="AS50" s="2"/>
    </row>
    <row r="51" spans="1:60" ht="15" customHeight="1">
      <c r="J51" s="1"/>
      <c r="K51" s="1"/>
      <c r="L51" s="1"/>
      <c r="N51" s="1"/>
      <c r="O51" s="1"/>
      <c r="P51" s="1"/>
      <c r="Q51" s="1"/>
      <c r="R51" s="1"/>
      <c r="S51" s="2"/>
      <c r="T51" s="2"/>
      <c r="Y51" s="142"/>
      <c r="AR51" s="2"/>
      <c r="AS51" s="2"/>
    </row>
    <row r="52" spans="1:60" ht="15" customHeight="1">
      <c r="H52" s="309" t="s">
        <v>335</v>
      </c>
      <c r="J52" s="1"/>
      <c r="L52" s="308"/>
      <c r="N52" s="1"/>
      <c r="O52" s="1"/>
      <c r="P52" s="1"/>
      <c r="Q52" s="1"/>
      <c r="R52" s="1"/>
      <c r="S52" s="2"/>
      <c r="T52" s="2"/>
      <c r="Y52" s="142"/>
      <c r="AR52" s="2"/>
      <c r="AS52" s="2"/>
    </row>
    <row r="53" spans="1:60" ht="15" customHeight="1">
      <c r="J53" s="1"/>
      <c r="K53" s="1"/>
      <c r="L53" s="1"/>
      <c r="N53" s="1"/>
      <c r="O53" s="1"/>
      <c r="P53" s="1"/>
      <c r="Q53" s="1"/>
      <c r="R53" s="1"/>
      <c r="Y53" s="142"/>
      <c r="AR53" s="2"/>
      <c r="AS53" s="2"/>
    </row>
    <row r="54" spans="1:60" ht="15" customHeight="1">
      <c r="Y54" s="142"/>
      <c r="AR54" s="2"/>
      <c r="AS54" s="2"/>
    </row>
    <row r="55" spans="1:60" ht="15" customHeight="1">
      <c r="Y55" s="142"/>
      <c r="AR55" s="2"/>
      <c r="AS55" s="2"/>
    </row>
    <row r="56" spans="1:60" ht="15" customHeight="1">
      <c r="B56" s="287" t="s">
        <v>281</v>
      </c>
      <c r="Y56" s="142"/>
      <c r="AR56" s="2"/>
      <c r="AS56" s="2"/>
    </row>
    <row r="57" spans="1:60" s="2" customFormat="1" ht="15" customHeight="1">
      <c r="B57" s="287" t="s">
        <v>282</v>
      </c>
      <c r="C57" s="53"/>
      <c r="D57" s="53"/>
      <c r="E57" s="53"/>
      <c r="F57" s="53"/>
      <c r="G57" s="53"/>
      <c r="H57" s="53"/>
      <c r="I57" s="53"/>
      <c r="J57" s="53"/>
      <c r="K57" s="53"/>
      <c r="L57" s="53"/>
      <c r="M57" s="53"/>
      <c r="N57" s="53"/>
      <c r="O57" s="53"/>
      <c r="P57" s="53"/>
      <c r="Q57" s="53"/>
      <c r="R57" s="53"/>
      <c r="S57" s="53"/>
      <c r="T57" s="53"/>
      <c r="U57" s="1"/>
      <c r="V57" s="1"/>
      <c r="W57" s="1"/>
      <c r="X57" s="1"/>
      <c r="Y57" s="142"/>
      <c r="Z57" s="1"/>
      <c r="AA57" s="1"/>
      <c r="AB57" s="1"/>
      <c r="AC57" s="1"/>
      <c r="AD57" s="1"/>
      <c r="AE57" s="1"/>
      <c r="AF57" s="1"/>
      <c r="AG57" s="1"/>
      <c r="AH57" s="1"/>
      <c r="AI57" s="1"/>
      <c r="AJ57" s="1"/>
      <c r="AK57" s="1"/>
    </row>
    <row r="58" spans="1:60" s="2" customFormat="1" ht="15" customHeight="1">
      <c r="B58" s="287" t="s">
        <v>359</v>
      </c>
      <c r="C58" s="53"/>
      <c r="D58" s="53"/>
      <c r="E58" s="53"/>
      <c r="F58" s="53"/>
      <c r="G58" s="53"/>
      <c r="H58" s="53"/>
      <c r="I58" s="53"/>
      <c r="J58" s="53"/>
      <c r="K58" s="53"/>
      <c r="L58" s="53"/>
      <c r="M58" s="53"/>
      <c r="N58" s="53"/>
      <c r="O58" s="53"/>
      <c r="P58" s="53"/>
      <c r="Q58" s="53"/>
      <c r="R58" s="53"/>
      <c r="S58" s="53"/>
      <c r="T58" s="53"/>
      <c r="U58" s="1"/>
      <c r="V58" s="1"/>
      <c r="W58" s="1"/>
      <c r="X58" s="1"/>
      <c r="Y58" s="142"/>
      <c r="Z58" s="1"/>
      <c r="AA58" s="1"/>
      <c r="AB58" s="1"/>
      <c r="AC58" s="1"/>
      <c r="AD58" s="1"/>
      <c r="AE58" s="1"/>
      <c r="AF58" s="1"/>
      <c r="AG58" s="1"/>
      <c r="AH58" s="1"/>
      <c r="AI58" s="1"/>
      <c r="AJ58" s="1"/>
      <c r="AK58" s="1"/>
    </row>
    <row r="59" spans="1:60" s="2" customFormat="1" ht="15" customHeight="1">
      <c r="Y59" s="142"/>
      <c r="Z59" s="1"/>
      <c r="AA59" s="1"/>
      <c r="AB59" s="1"/>
      <c r="AC59" s="1"/>
      <c r="AD59" s="1"/>
      <c r="AE59" s="1"/>
      <c r="AF59" s="1"/>
      <c r="AG59" s="1"/>
      <c r="AH59" s="1"/>
      <c r="AI59" s="1"/>
      <c r="AJ59" s="1"/>
      <c r="AK59" s="1"/>
    </row>
    <row r="60" spans="1:60" ht="15" customHeight="1">
      <c r="A60" s="17"/>
      <c r="B60" s="1"/>
      <c r="C60" s="1"/>
      <c r="D60" s="1"/>
      <c r="E60" s="1"/>
      <c r="F60" s="1"/>
      <c r="G60" s="1"/>
      <c r="H60" s="1"/>
      <c r="I60" s="1"/>
      <c r="J60" s="1"/>
      <c r="K60" s="1"/>
      <c r="L60" s="1"/>
      <c r="N60" s="1"/>
      <c r="O60" s="1"/>
      <c r="P60" s="1"/>
      <c r="Q60" s="1"/>
      <c r="R60" s="1"/>
      <c r="S60" s="1"/>
      <c r="T60" s="1"/>
      <c r="U60" s="1"/>
      <c r="V60" s="1"/>
      <c r="W60" s="1"/>
      <c r="X60" s="1"/>
      <c r="Y60" s="142"/>
      <c r="Z60" s="1"/>
      <c r="AA60" s="1"/>
      <c r="AB60" s="1"/>
      <c r="AC60" s="1"/>
      <c r="AD60" s="1"/>
      <c r="AE60" s="1"/>
      <c r="AF60" s="1"/>
      <c r="AG60" s="1"/>
      <c r="AH60" s="1"/>
      <c r="AI60" s="1"/>
      <c r="AJ60" s="1"/>
      <c r="AL60" s="2"/>
      <c r="AM60" s="2"/>
      <c r="AN60" s="2"/>
      <c r="AO60" s="2"/>
      <c r="AP60" s="2"/>
      <c r="AQ60" s="2"/>
      <c r="AR60" s="2"/>
      <c r="AS60" s="2"/>
      <c r="AU60" s="2"/>
      <c r="AV60" s="2"/>
      <c r="AW60" s="2"/>
      <c r="AX60" s="2"/>
      <c r="AY60" s="2"/>
      <c r="AZ60" s="2"/>
      <c r="BA60" s="2"/>
      <c r="BB60" s="2"/>
      <c r="BC60" s="2"/>
      <c r="BD60" s="2"/>
      <c r="BE60" s="2"/>
      <c r="BF60" s="2"/>
      <c r="BG60" s="2"/>
      <c r="BH60" s="2"/>
    </row>
    <row r="61" spans="1:60" ht="27.95" customHeight="1">
      <c r="A61" s="333" t="s">
        <v>96</v>
      </c>
      <c r="B61" s="334"/>
      <c r="C61" s="334"/>
      <c r="D61" s="334"/>
      <c r="E61" s="334"/>
      <c r="F61" s="334"/>
      <c r="G61" s="334"/>
      <c r="H61" s="334"/>
      <c r="I61" s="334"/>
      <c r="J61" s="334"/>
      <c r="K61" s="334"/>
      <c r="L61" s="334"/>
      <c r="M61" s="334"/>
      <c r="N61" s="334"/>
      <c r="O61" s="334"/>
      <c r="P61" s="334"/>
      <c r="Q61" s="334"/>
      <c r="R61" s="334"/>
      <c r="S61" s="334"/>
      <c r="T61" s="334"/>
      <c r="U61" s="1"/>
      <c r="V61" s="1"/>
      <c r="W61" s="1"/>
      <c r="X61" s="1"/>
      <c r="Y61" s="142"/>
      <c r="AJ61"/>
      <c r="AK61" s="2"/>
      <c r="AQ61" s="2"/>
      <c r="AR61" s="2"/>
      <c r="AS61" s="2"/>
    </row>
    <row r="62" spans="1:60" ht="27.95" customHeight="1">
      <c r="A62" s="344" t="s">
        <v>92</v>
      </c>
      <c r="B62" s="344" t="s">
        <v>94</v>
      </c>
      <c r="C62" s="349" t="s">
        <v>93</v>
      </c>
      <c r="D62" s="344" t="s">
        <v>95</v>
      </c>
      <c r="E62" s="346" t="s">
        <v>97</v>
      </c>
      <c r="F62" s="347"/>
      <c r="G62" s="347"/>
      <c r="H62" s="347"/>
      <c r="I62" s="347"/>
      <c r="J62" s="347"/>
      <c r="K62" s="347"/>
      <c r="L62" s="347"/>
      <c r="M62" s="347"/>
      <c r="N62" s="347"/>
      <c r="O62" s="347"/>
      <c r="P62" s="347"/>
      <c r="Q62" s="347"/>
      <c r="R62" s="347"/>
      <c r="S62" s="347"/>
      <c r="T62" s="347"/>
      <c r="U62" s="60"/>
      <c r="V62" s="60"/>
      <c r="W62" s="60"/>
      <c r="X62" s="60"/>
      <c r="Y62" s="142"/>
      <c r="AJ62"/>
      <c r="AK62" s="2"/>
      <c r="AQ62" s="2"/>
      <c r="AR62" s="2"/>
      <c r="AS62" s="2"/>
    </row>
    <row r="63" spans="1:60" ht="27.95" customHeight="1">
      <c r="A63" s="348"/>
      <c r="B63" s="348"/>
      <c r="C63" s="348"/>
      <c r="D63" s="345"/>
      <c r="E63" s="62" t="s">
        <v>98</v>
      </c>
      <c r="F63" s="63" t="s">
        <v>99</v>
      </c>
      <c r="G63" s="64" t="s">
        <v>328</v>
      </c>
      <c r="H63" s="64" t="s">
        <v>329</v>
      </c>
      <c r="I63" s="63" t="s">
        <v>330</v>
      </c>
      <c r="J63" s="65" t="s">
        <v>105</v>
      </c>
      <c r="K63" s="65" t="s">
        <v>25</v>
      </c>
      <c r="L63" s="63" t="s">
        <v>26</v>
      </c>
      <c r="M63" s="64" t="s">
        <v>27</v>
      </c>
      <c r="N63" s="64" t="s">
        <v>52</v>
      </c>
      <c r="O63" s="63" t="s">
        <v>53</v>
      </c>
      <c r="P63" s="64" t="s">
        <v>435</v>
      </c>
      <c r="Q63" s="63" t="s">
        <v>331</v>
      </c>
      <c r="R63" s="64" t="s">
        <v>249</v>
      </c>
      <c r="S63" s="65" t="s">
        <v>62</v>
      </c>
      <c r="T63" s="66" t="s">
        <v>63</v>
      </c>
      <c r="U63" s="1"/>
      <c r="V63" s="1"/>
      <c r="W63" s="16"/>
      <c r="X63" s="16"/>
      <c r="Y63" s="142"/>
      <c r="AJ63"/>
      <c r="AK63" s="2"/>
      <c r="AQ63" s="2"/>
      <c r="AR63" s="2"/>
      <c r="AS63" s="2"/>
    </row>
    <row r="64" spans="1:60" ht="20.100000000000001" customHeight="1">
      <c r="A64" s="233" t="s">
        <v>198</v>
      </c>
      <c r="B64" s="383" t="s">
        <v>439</v>
      </c>
      <c r="C64" s="74" t="s">
        <v>221</v>
      </c>
      <c r="D64" s="75" t="s">
        <v>140</v>
      </c>
      <c r="E64" s="394">
        <f>Cases!F18</f>
        <v>100</v>
      </c>
      <c r="F64" s="394">
        <f>Cases!G18</f>
        <v>100.02638216771022</v>
      </c>
      <c r="G64" s="394">
        <f>Cases!H18</f>
        <v>100.02447794114681</v>
      </c>
      <c r="H64" s="394">
        <f>Cases!I18</f>
        <v>100.03764234715487</v>
      </c>
      <c r="I64" s="394">
        <f>Cases!J18</f>
        <v>100.07773728954044</v>
      </c>
      <c r="J64" s="394">
        <f>Cases!K18</f>
        <v>100.16603641978101</v>
      </c>
      <c r="K64" s="394">
        <f>Cases!L18</f>
        <v>100.03031399847259</v>
      </c>
      <c r="L64" s="394">
        <f>Cases!M18</f>
        <v>100.10943821447684</v>
      </c>
      <c r="M64" s="394">
        <f>Cases!N18</f>
        <v>100.10657385539371</v>
      </c>
      <c r="N64" s="394">
        <f>Cases!O18</f>
        <v>100.03372630829992</v>
      </c>
      <c r="O64" s="394">
        <f>Cases!P18</f>
        <v>100.06369858646676</v>
      </c>
      <c r="P64" s="394">
        <f>Cases!Q18</f>
        <v>100.12761428636531</v>
      </c>
      <c r="Q64" s="394">
        <f>Cases!R18</f>
        <v>46.250599159510003</v>
      </c>
      <c r="R64" s="394">
        <f>Cases!S18</f>
        <v>100.07222181627344</v>
      </c>
      <c r="S64" s="394">
        <f>Cases!T18</f>
        <v>100.06348565769028</v>
      </c>
      <c r="T64" s="394">
        <f>Cases!U18</f>
        <v>100.6804399759818</v>
      </c>
      <c r="U64" s="1"/>
      <c r="V64" s="1"/>
      <c r="W64" s="1"/>
      <c r="X64" s="1"/>
      <c r="Y64" s="142"/>
      <c r="AJ64"/>
      <c r="AK64" s="2"/>
      <c r="AQ64" s="2"/>
      <c r="AR64" s="2"/>
      <c r="AS64" s="2"/>
    </row>
    <row r="65" spans="1:59" ht="33.75" customHeight="1">
      <c r="A65" s="76" t="s">
        <v>91</v>
      </c>
      <c r="B65" s="68" t="s">
        <v>222</v>
      </c>
      <c r="C65" s="74" t="s">
        <v>316</v>
      </c>
      <c r="D65" s="75" t="s">
        <v>141</v>
      </c>
      <c r="E65" s="394">
        <f>IF($J$80="x",Cases!F20,Cases!F19)</f>
        <v>33.799620250672852</v>
      </c>
      <c r="F65" s="394">
        <f>IF($J$80="x",Cases!G20,Cases!G19)</f>
        <v>33.536915376648999</v>
      </c>
      <c r="G65" s="394">
        <f>IF($J$80="x",Cases!H20,Cases!H19)</f>
        <v>33.338548815959221</v>
      </c>
      <c r="H65" s="394">
        <f>IF($J$80="x",Cases!I20,Cases!I19)</f>
        <v>37.690002503697769</v>
      </c>
      <c r="I65" s="394">
        <f>IF($J$80="x",Cases!J20,Cases!J19)</f>
        <v>37.471517037472665</v>
      </c>
      <c r="J65" s="394">
        <f>IF($J$80="x",Cases!K20,Cases!K19)</f>
        <v>37.878620033972332</v>
      </c>
      <c r="K65" s="394">
        <f>IF($J$80="x",Cases!L20,Cases!L19)</f>
        <v>44.171232784099502</v>
      </c>
      <c r="L65" s="394">
        <f>IF($J$80="x",Cases!M20,Cases!M19)</f>
        <v>44.013174492895047</v>
      </c>
      <c r="M65" s="394">
        <f>IF($J$80="x",Cases!N20,Cases!N19)</f>
        <v>43.142949105365304</v>
      </c>
      <c r="N65" s="394">
        <f>IF($J$80="x",Cases!O20,Cases!O19)</f>
        <v>39.726204709039614</v>
      </c>
      <c r="O65" s="394">
        <f>IF($J$80="x",Cases!P20,Cases!P19)</f>
        <v>39.488061515678865</v>
      </c>
      <c r="P65" s="394">
        <f>IF($J$80="x",Cases!Q20,Cases!Q19)</f>
        <v>39.799735917543472</v>
      </c>
      <c r="Q65" s="394">
        <f>IF($J$80="x",Cases!R20,Cases!R19)</f>
        <v>18.263218972187961</v>
      </c>
      <c r="R65" s="394">
        <f>IF($J$80="x",Cases!S20,Cases!S19)</f>
        <v>34.549100886770447</v>
      </c>
      <c r="S65" s="394">
        <f>IF($J$80="x",Cases!T20,Cases!T19)</f>
        <v>38.526677093862396</v>
      </c>
      <c r="T65" s="394">
        <f>IF($J$80="x",Cases!U20,Cases!U19)</f>
        <v>43.926424978137426</v>
      </c>
      <c r="U65" s="1"/>
      <c r="V65" s="1"/>
      <c r="W65" s="1"/>
      <c r="X65" s="1"/>
      <c r="Y65" s="142"/>
      <c r="AJ65"/>
      <c r="AK65" s="2"/>
      <c r="AQ65" s="2"/>
      <c r="AR65" s="2"/>
      <c r="AS65" s="2"/>
    </row>
    <row r="66" spans="1:59" ht="20.100000000000001" customHeight="1">
      <c r="A66" s="342" t="s">
        <v>139</v>
      </c>
      <c r="B66" s="68" t="s">
        <v>317</v>
      </c>
      <c r="C66" s="68" t="s">
        <v>318</v>
      </c>
      <c r="D66" s="75" t="s">
        <v>141</v>
      </c>
      <c r="E66" s="393">
        <f>Cases!F21</f>
        <v>0.14230527979366706</v>
      </c>
      <c r="F66" s="393">
        <f>Cases!G21</f>
        <v>0.14165287037897742</v>
      </c>
      <c r="G66" s="393">
        <f>Cases!H21</f>
        <v>0.13836323484759935</v>
      </c>
      <c r="H66" s="393">
        <f>Cases!I21</f>
        <v>0.1396564877061377</v>
      </c>
      <c r="I66" s="393">
        <f>Cases!J21</f>
        <v>0.13765243199501817</v>
      </c>
      <c r="J66" s="393">
        <f>Cases!K21</f>
        <v>0.13466572359961743</v>
      </c>
      <c r="K66" s="393">
        <f>Cases!L21</f>
        <v>0.16187902803646659</v>
      </c>
      <c r="L66" s="393">
        <f>Cases!M21</f>
        <v>0.16297110149649086</v>
      </c>
      <c r="M66" s="393">
        <f>Cases!N21</f>
        <v>0.16077036362507835</v>
      </c>
      <c r="N66" s="393">
        <f>Cases!O21</f>
        <v>0.14528819681149896</v>
      </c>
      <c r="O66" s="393">
        <f>Cases!P21</f>
        <v>0.14561648555742476</v>
      </c>
      <c r="P66" s="393">
        <f>Cases!Q21</f>
        <v>0.14412254381016049</v>
      </c>
      <c r="Q66" s="393">
        <f>Cases!R21</f>
        <v>0.25929028829690953</v>
      </c>
      <c r="R66" s="393">
        <f>Cases!S21</f>
        <v>0.13485176899447651</v>
      </c>
      <c r="S66" s="393">
        <f>Cases!T21</f>
        <v>0.13491304793221556</v>
      </c>
      <c r="T66" s="393">
        <f>Cases!U21</f>
        <v>0.13018196058743828</v>
      </c>
      <c r="U66" s="1"/>
      <c r="V66" s="1"/>
      <c r="W66" s="1"/>
      <c r="X66" s="1"/>
      <c r="Y66" s="142"/>
      <c r="AJ66"/>
      <c r="AK66" s="2"/>
      <c r="AQ66" s="2"/>
      <c r="AR66" s="2"/>
      <c r="AS66" s="2"/>
    </row>
    <row r="67" spans="1:59" ht="20.100000000000001" customHeight="1">
      <c r="A67" s="343"/>
      <c r="B67" s="68" t="s">
        <v>319</v>
      </c>
      <c r="C67" s="165" t="s">
        <v>320</v>
      </c>
      <c r="D67" s="75" t="s">
        <v>142</v>
      </c>
      <c r="E67" s="394">
        <f>Cases!F22</f>
        <v>9.3581819099435554E-2</v>
      </c>
      <c r="F67" s="394">
        <f>Cases!G22</f>
        <v>9.3747930208733357E-2</v>
      </c>
      <c r="G67" s="394">
        <f>Cases!H22</f>
        <v>9.3386347197883052E-2</v>
      </c>
      <c r="H67" s="394">
        <f>Cases!I22</f>
        <v>9.32667238771102E-2</v>
      </c>
      <c r="I67" s="394">
        <f>Cases!J22</f>
        <v>9.3233887378000799E-2</v>
      </c>
      <c r="J67" s="394">
        <f>Cases!K22</f>
        <v>9.3156623822562831E-2</v>
      </c>
      <c r="K67" s="394">
        <f>Cases!L22</f>
        <v>8.1855345404009183E-2</v>
      </c>
      <c r="L67" s="394">
        <f>Cases!M22</f>
        <v>8.1848149325324693E-2</v>
      </c>
      <c r="M67" s="394">
        <f>Cases!N22</f>
        <v>8.0996391161513734E-2</v>
      </c>
      <c r="N67" s="394">
        <f>Cases!O22</f>
        <v>9.5169764643487073E-2</v>
      </c>
      <c r="O67" s="394">
        <f>Cases!P22</f>
        <v>9.4798081695777345E-2</v>
      </c>
      <c r="P67" s="394">
        <f>Cases!Q22</f>
        <v>9.3753810882482372E-2</v>
      </c>
      <c r="Q67" s="394">
        <f>Cases!R22</f>
        <v>6.0875862979687043E-2</v>
      </c>
      <c r="R67" s="394">
        <f>Cases!S22</f>
        <v>9.3182497710112583E-2</v>
      </c>
      <c r="S67" s="394">
        <f>Cases!T22</f>
        <v>9.3214214845139781E-2</v>
      </c>
      <c r="T67" s="394">
        <f>Cases!U22</f>
        <v>9.3770944540231729E-2</v>
      </c>
      <c r="U67" s="1"/>
      <c r="V67" s="1"/>
      <c r="W67" s="1"/>
      <c r="X67" s="1"/>
      <c r="Y67" s="142"/>
      <c r="AJ67"/>
      <c r="AK67" s="2"/>
      <c r="AQ67" s="2"/>
      <c r="AR67" s="2"/>
      <c r="AS67" s="2"/>
    </row>
    <row r="68" spans="1:59" ht="26.1" customHeight="1">
      <c r="A68" s="76" t="s">
        <v>248</v>
      </c>
      <c r="B68" s="383" t="s">
        <v>436</v>
      </c>
      <c r="C68" s="74" t="s">
        <v>82</v>
      </c>
      <c r="D68" s="75" t="s">
        <v>141</v>
      </c>
      <c r="E68" s="393">
        <f>Cases!F23</f>
        <v>0.98186930582138388</v>
      </c>
      <c r="F68" s="393">
        <f>Cases!G23</f>
        <v>1.0119869410948499</v>
      </c>
      <c r="G68" s="393">
        <f>Cases!H23</f>
        <v>1.3995204463153654</v>
      </c>
      <c r="H68" s="393">
        <f>Cases!I23</f>
        <v>0.99913235152193314</v>
      </c>
      <c r="I68" s="393">
        <f>Cases!J23</f>
        <v>1.0009381454392914</v>
      </c>
      <c r="J68" s="393">
        <f>Cases!K23</f>
        <v>1.1528263564099968</v>
      </c>
      <c r="K68" s="393">
        <f>Cases!L23</f>
        <v>1.0364659783426715</v>
      </c>
      <c r="L68" s="393">
        <f>Cases!M23</f>
        <v>0.96355905976605971</v>
      </c>
      <c r="M68" s="393">
        <f>Cases!N23</f>
        <v>2.0526111814864452</v>
      </c>
      <c r="N68" s="393">
        <f>Cases!O23</f>
        <v>1.0839823997468734</v>
      </c>
      <c r="O68" s="393">
        <f>Cases!P23</f>
        <v>0.95109319086848487</v>
      </c>
      <c r="P68" s="393">
        <f>Cases!Q23</f>
        <v>1.6033088588419397</v>
      </c>
      <c r="Q68" s="393">
        <f>Cases!R23</f>
        <v>2.4118841983160839E-2</v>
      </c>
      <c r="R68" s="393">
        <f>Cases!S23</f>
        <v>1.1578613425261794</v>
      </c>
      <c r="S68" s="393">
        <f>Cases!T23</f>
        <v>1.0375366870550951</v>
      </c>
      <c r="T68" s="393">
        <f>Cases!U23</f>
        <v>0.88403843060396803</v>
      </c>
      <c r="U68" s="1"/>
      <c r="V68" s="1"/>
      <c r="W68" s="1"/>
      <c r="X68" s="1"/>
      <c r="Y68" s="142"/>
      <c r="AJ68"/>
      <c r="AK68" s="2"/>
      <c r="AQ68" s="2"/>
      <c r="AR68" s="2"/>
      <c r="AS68" s="2"/>
    </row>
    <row r="69" spans="1:59" ht="20.100000000000001" customHeight="1">
      <c r="A69" s="342" t="s">
        <v>144</v>
      </c>
      <c r="B69" s="68" t="s">
        <v>11</v>
      </c>
      <c r="C69" s="68" t="s">
        <v>36</v>
      </c>
      <c r="D69" s="75" t="s">
        <v>142</v>
      </c>
      <c r="E69" s="394">
        <f>Cases!F24</f>
        <v>13.894604316758022</v>
      </c>
      <c r="F69" s="394">
        <f>Cases!G24</f>
        <v>13.904963440437545</v>
      </c>
      <c r="G69" s="394">
        <f>Cases!H24</f>
        <v>13.735325410946029</v>
      </c>
      <c r="H69" s="394">
        <f>Cases!I24</f>
        <v>14.645610082805158</v>
      </c>
      <c r="I69" s="394">
        <f>Cases!J24</f>
        <v>14.673935541519526</v>
      </c>
      <c r="J69" s="394">
        <f>Cases!K24</f>
        <v>14.558556880298758</v>
      </c>
      <c r="K69" s="394">
        <f>Cases!L24</f>
        <v>14.545232625829993</v>
      </c>
      <c r="L69" s="394">
        <f>Cases!M24</f>
        <v>14.519940293064423</v>
      </c>
      <c r="M69" s="394">
        <f>Cases!N24</f>
        <v>14.491295001464136</v>
      </c>
      <c r="N69" s="394">
        <f>Cases!O24</f>
        <v>14.331871899582445</v>
      </c>
      <c r="O69" s="394">
        <f>Cases!P24</f>
        <v>14.363590228107487</v>
      </c>
      <c r="P69" s="394">
        <f>Cases!Q24</f>
        <v>14.350948030620316</v>
      </c>
      <c r="Q69" s="394">
        <f>Cases!R24</f>
        <v>6.250655233494423</v>
      </c>
      <c r="R69" s="394">
        <f>Cases!S24</f>
        <v>14.028730674482231</v>
      </c>
      <c r="S69" s="394">
        <f>Cases!T24</f>
        <v>14.578272783698296</v>
      </c>
      <c r="T69" s="394">
        <f>Cases!U24</f>
        <v>14.331228898211432</v>
      </c>
      <c r="U69" s="1"/>
      <c r="V69" s="1"/>
      <c r="W69" s="1"/>
      <c r="X69" s="1"/>
      <c r="Y69" s="142"/>
      <c r="AJ69"/>
      <c r="AK69" s="2"/>
      <c r="AQ69" s="2"/>
      <c r="AR69" s="2"/>
      <c r="AS69" s="2"/>
    </row>
    <row r="70" spans="1:59" ht="20.100000000000001" customHeight="1">
      <c r="A70" s="343"/>
      <c r="B70" s="68" t="s">
        <v>37</v>
      </c>
      <c r="C70" s="165" t="s">
        <v>38</v>
      </c>
      <c r="D70" s="75" t="s">
        <v>142</v>
      </c>
      <c r="E70" s="394">
        <f>Cases!F25</f>
        <v>67.452645403815808</v>
      </c>
      <c r="F70" s="394">
        <f>Cases!G25</f>
        <v>67.628824748921488</v>
      </c>
      <c r="G70" s="394">
        <f>Cases!H25</f>
        <v>67.144799359586713</v>
      </c>
      <c r="H70" s="394">
        <f>Cases!I25</f>
        <v>69.586390635942308</v>
      </c>
      <c r="I70" s="394">
        <f>Cases!J25</f>
        <v>69.697898119495918</v>
      </c>
      <c r="J70" s="394">
        <f>Cases!K25</f>
        <v>69.658454855671422</v>
      </c>
      <c r="K70" s="394">
        <f>Cases!L25</f>
        <v>68.798399353835762</v>
      </c>
      <c r="L70" s="394">
        <f>Cases!M25</f>
        <v>68.857615974049992</v>
      </c>
      <c r="M70" s="394">
        <f>Cases!N25</f>
        <v>68.972513712974958</v>
      </c>
      <c r="N70" s="394">
        <f>Cases!O25</f>
        <v>68.850015984157963</v>
      </c>
      <c r="O70" s="394">
        <f>Cases!P25</f>
        <v>69.114277541999044</v>
      </c>
      <c r="P70" s="394">
        <f>Cases!Q25</f>
        <v>69.283359192317008</v>
      </c>
      <c r="Q70" s="394">
        <f>Cases!R25</f>
        <v>27.487318945542892</v>
      </c>
      <c r="R70" s="394">
        <f>Cases!S25</f>
        <v>67.671781967826803</v>
      </c>
      <c r="S70" s="394">
        <f>Cases!T25</f>
        <v>69.944827719044966</v>
      </c>
      <c r="T70" s="394">
        <f>Cases!U25</f>
        <v>69.460067995214516</v>
      </c>
      <c r="U70" s="1"/>
      <c r="V70" s="1"/>
      <c r="W70" s="1"/>
      <c r="X70" s="1"/>
      <c r="Y70" s="142"/>
      <c r="AJ70"/>
      <c r="AK70" s="2"/>
      <c r="AQ70" s="2"/>
      <c r="AR70" s="2"/>
      <c r="AS70" s="2"/>
    </row>
    <row r="71" spans="1:59" ht="20.100000000000001" customHeight="1">
      <c r="A71" s="314" t="s">
        <v>137</v>
      </c>
      <c r="B71" s="68" t="s">
        <v>39</v>
      </c>
      <c r="C71" s="68" t="s">
        <v>40</v>
      </c>
      <c r="D71" s="75" t="s">
        <v>142</v>
      </c>
      <c r="E71" s="382">
        <f>Cases!F26</f>
        <v>0</v>
      </c>
      <c r="F71" s="382">
        <f>Cases!G26</f>
        <v>0</v>
      </c>
      <c r="G71" s="382">
        <f>Cases!H26</f>
        <v>2.1625000000000001</v>
      </c>
      <c r="H71" s="382">
        <f>Cases!I26</f>
        <v>0</v>
      </c>
      <c r="I71" s="382">
        <f>Cases!J26</f>
        <v>0</v>
      </c>
      <c r="J71" s="382">
        <f>Cases!K26</f>
        <v>3.25</v>
      </c>
      <c r="K71" s="382">
        <f>Cases!L26</f>
        <v>0</v>
      </c>
      <c r="L71" s="382">
        <f>Cases!M26</f>
        <v>0</v>
      </c>
      <c r="M71" s="382">
        <f>Cases!N26</f>
        <v>2</v>
      </c>
      <c r="N71" s="382">
        <f>Cases!O26</f>
        <v>0</v>
      </c>
      <c r="O71" s="382">
        <f>Cases!P26</f>
        <v>0</v>
      </c>
      <c r="P71" s="382">
        <f>Cases!Q26</f>
        <v>2.0375000000000001</v>
      </c>
      <c r="Q71" s="382">
        <f>Cases!R26</f>
        <v>2.4624999999999999</v>
      </c>
      <c r="R71" s="382">
        <f>Cases!S26</f>
        <v>0</v>
      </c>
      <c r="S71" s="382">
        <f>Cases!T26</f>
        <v>3.875</v>
      </c>
      <c r="T71" s="382">
        <f>Cases!U26</f>
        <v>3.375</v>
      </c>
      <c r="U71" s="1"/>
      <c r="V71" s="1"/>
      <c r="W71" s="1"/>
      <c r="X71" s="1"/>
      <c r="Y71" s="142"/>
      <c r="AJ71"/>
      <c r="AK71" s="2"/>
      <c r="AQ71" s="2"/>
      <c r="AR71" s="2"/>
      <c r="AS71" s="2"/>
    </row>
    <row r="72" spans="1:59" ht="20.100000000000001" customHeight="1">
      <c r="A72" s="226" t="s">
        <v>138</v>
      </c>
      <c r="B72" s="383" t="s">
        <v>437</v>
      </c>
      <c r="C72" s="166" t="s">
        <v>269</v>
      </c>
      <c r="D72" s="75" t="s">
        <v>142</v>
      </c>
      <c r="E72" s="382">
        <f>Cases!F27</f>
        <v>0</v>
      </c>
      <c r="F72" s="382">
        <f>Cases!G27</f>
        <v>0</v>
      </c>
      <c r="G72" s="382">
        <f>Cases!H27</f>
        <v>6</v>
      </c>
      <c r="H72" s="382">
        <f>Cases!I27</f>
        <v>0</v>
      </c>
      <c r="I72" s="382">
        <f>Cases!J27</f>
        <v>0</v>
      </c>
      <c r="J72" s="382">
        <f>Cases!K27</f>
        <v>6</v>
      </c>
      <c r="K72" s="382">
        <f>Cases!L27</f>
        <v>0</v>
      </c>
      <c r="L72" s="382">
        <f>Cases!M27</f>
        <v>0</v>
      </c>
      <c r="M72" s="382">
        <f>Cases!N27</f>
        <v>6</v>
      </c>
      <c r="N72" s="382">
        <f>Cases!O27</f>
        <v>0</v>
      </c>
      <c r="O72" s="382">
        <f>Cases!P27</f>
        <v>0</v>
      </c>
      <c r="P72" s="382">
        <f>Cases!Q27</f>
        <v>6</v>
      </c>
      <c r="Q72" s="382">
        <f>Cases!R27</f>
        <v>10</v>
      </c>
      <c r="R72" s="382">
        <f>Cases!S27</f>
        <v>0</v>
      </c>
      <c r="S72" s="382">
        <f>Cases!T27</f>
        <v>8</v>
      </c>
      <c r="T72" s="382">
        <f>Cases!U27</f>
        <v>10</v>
      </c>
      <c r="U72" s="1"/>
      <c r="V72" s="1"/>
      <c r="W72" s="1"/>
      <c r="X72" s="1"/>
      <c r="Y72" s="142"/>
      <c r="AJ72"/>
      <c r="AK72" s="2"/>
      <c r="AQ72" s="2"/>
      <c r="AR72" s="2"/>
      <c r="AS72" s="2"/>
    </row>
    <row r="73" spans="1:59" ht="15" customHeight="1">
      <c r="A73" s="17"/>
      <c r="B73" s="1"/>
      <c r="C73" s="45"/>
      <c r="D73" s="1"/>
      <c r="E73" s="1"/>
      <c r="F73" s="1"/>
      <c r="G73" s="1"/>
      <c r="H73" s="1"/>
      <c r="I73" s="1"/>
      <c r="J73" s="1"/>
      <c r="K73" s="1"/>
      <c r="L73" s="1"/>
      <c r="N73" s="1"/>
      <c r="O73" s="1"/>
      <c r="P73" s="1"/>
      <c r="Q73" s="1"/>
      <c r="R73" s="1"/>
      <c r="S73" s="1"/>
      <c r="T73" s="1"/>
      <c r="U73" s="1"/>
      <c r="V73" s="1"/>
      <c r="W73" s="1"/>
      <c r="X73" s="1"/>
      <c r="Y73" s="142"/>
      <c r="AJ73"/>
      <c r="AK73" s="2"/>
      <c r="AQ73" s="2"/>
      <c r="AR73" s="2"/>
      <c r="AS73" s="2"/>
    </row>
    <row r="74" spans="1:59" ht="15" customHeight="1">
      <c r="B74" s="1"/>
      <c r="C74" s="1"/>
      <c r="D74" s="1"/>
      <c r="E74" s="1"/>
      <c r="F74" s="1"/>
      <c r="G74" s="1"/>
      <c r="H74" s="1"/>
      <c r="I74" s="1"/>
      <c r="J74" s="1"/>
      <c r="K74" s="1"/>
      <c r="L74" s="1"/>
      <c r="N74" s="1"/>
      <c r="O74" s="1"/>
      <c r="P74" s="1"/>
      <c r="Q74" s="1"/>
      <c r="R74" s="1"/>
      <c r="S74" s="1"/>
      <c r="T74" s="1"/>
      <c r="U74" s="1"/>
      <c r="V74" s="1"/>
      <c r="W74" s="1"/>
      <c r="X74" s="1"/>
      <c r="Y74" s="142"/>
      <c r="AJ74"/>
      <c r="AK74" s="2"/>
      <c r="AL74" s="2"/>
      <c r="AM74" s="2"/>
      <c r="AN74" s="2"/>
      <c r="AO74" s="2"/>
      <c r="AP74" s="2"/>
      <c r="AQ74" s="2"/>
      <c r="AR74" s="2"/>
      <c r="AS74" s="2"/>
      <c r="AU74" s="2"/>
      <c r="AV74" s="2"/>
      <c r="AW74" s="2"/>
      <c r="AX74" s="2"/>
      <c r="AY74" s="2"/>
      <c r="AZ74" s="2"/>
      <c r="BA74" s="2"/>
      <c r="BB74" s="2"/>
      <c r="BC74" s="2"/>
      <c r="BD74" s="2"/>
      <c r="BE74" s="2"/>
      <c r="BF74" s="2"/>
      <c r="BG74" s="2"/>
    </row>
    <row r="75" spans="1:59" ht="15" customHeight="1">
      <c r="B75" s="1"/>
      <c r="C75" s="1"/>
      <c r="D75" s="1"/>
      <c r="E75" s="1"/>
      <c r="F75" s="1"/>
      <c r="H75" s="1"/>
      <c r="I75" s="1"/>
      <c r="J75" s="1"/>
      <c r="K75" s="1"/>
      <c r="L75" s="1"/>
      <c r="N75" s="1"/>
      <c r="O75" s="1"/>
      <c r="P75" s="1"/>
      <c r="Q75" s="1"/>
      <c r="R75" s="1"/>
      <c r="S75" s="1"/>
      <c r="T75" s="1"/>
      <c r="U75" s="1"/>
      <c r="V75" s="1"/>
      <c r="W75" s="1"/>
      <c r="X75" s="1"/>
      <c r="Y75" s="142"/>
      <c r="AJ75"/>
      <c r="AK75" s="2"/>
      <c r="AL75" s="2"/>
      <c r="AM75" s="2"/>
      <c r="AN75" s="2"/>
      <c r="AO75" s="2"/>
      <c r="AP75" s="2"/>
      <c r="AQ75" s="2"/>
      <c r="AR75" s="2"/>
      <c r="AS75" s="2"/>
    </row>
    <row r="76" spans="1:59" ht="15" customHeight="1">
      <c r="C76" s="1"/>
      <c r="D76" s="1"/>
      <c r="E76" s="1"/>
      <c r="F76" s="1"/>
      <c r="G76" s="1"/>
      <c r="H76" s="1"/>
      <c r="I76" s="1"/>
      <c r="J76" s="1"/>
      <c r="K76" s="1"/>
      <c r="L76" s="1"/>
      <c r="N76" s="1"/>
      <c r="O76" s="1"/>
      <c r="P76" s="1"/>
      <c r="Q76" s="1"/>
      <c r="R76" s="1"/>
      <c r="S76" s="25"/>
      <c r="T76" s="1"/>
      <c r="U76" s="1"/>
      <c r="V76" s="1"/>
      <c r="W76" s="1"/>
      <c r="X76" s="1"/>
      <c r="Y76" s="142"/>
      <c r="AJ76"/>
      <c r="AK76" s="2"/>
      <c r="AQ76" s="2"/>
      <c r="AR76" s="2"/>
      <c r="AS76" s="2"/>
    </row>
    <row r="77" spans="1:59" ht="15" customHeight="1" thickBot="1">
      <c r="A77" s="17"/>
      <c r="C77" s="1"/>
      <c r="D77" s="1"/>
      <c r="E77" s="1"/>
      <c r="F77" s="1"/>
      <c r="G77" s="1"/>
      <c r="H77" s="1"/>
      <c r="I77" s="1"/>
      <c r="J77" s="1"/>
      <c r="K77" s="1"/>
      <c r="O77" s="1"/>
      <c r="P77" s="1"/>
      <c r="Q77" s="1"/>
      <c r="R77" s="1"/>
      <c r="S77" s="1"/>
      <c r="T77" s="1"/>
      <c r="U77" s="1"/>
      <c r="V77" s="1"/>
      <c r="W77" s="1"/>
      <c r="X77" s="1"/>
      <c r="Y77" s="142"/>
      <c r="AJ77"/>
      <c r="AK77" s="2"/>
      <c r="AQ77" s="2"/>
      <c r="AR77" s="2"/>
      <c r="AS77" s="2"/>
    </row>
    <row r="78" spans="1:59" ht="20.100000000000001" customHeight="1" thickBot="1">
      <c r="A78" s="17"/>
      <c r="C78" s="1"/>
      <c r="D78" s="1"/>
      <c r="E78" s="384"/>
      <c r="F78" s="385"/>
      <c r="G78" s="385"/>
      <c r="I78" s="79" t="s">
        <v>346</v>
      </c>
      <c r="J78" s="77"/>
      <c r="K78" s="78"/>
      <c r="L78" s="387"/>
      <c r="N78" s="1"/>
      <c r="P78" s="1"/>
      <c r="Q78" s="1"/>
      <c r="R78" s="1"/>
      <c r="S78" s="1"/>
      <c r="T78" s="1"/>
      <c r="U78" s="1"/>
      <c r="V78" s="1"/>
      <c r="W78" s="1"/>
      <c r="X78" s="1"/>
      <c r="Y78" s="142"/>
      <c r="AB78" s="1"/>
      <c r="AQ78" s="2"/>
      <c r="AR78" s="2"/>
      <c r="AS78" s="2"/>
    </row>
    <row r="79" spans="1:59" ht="32.25" customHeight="1" thickTop="1" thickBot="1">
      <c r="A79" s="17"/>
      <c r="B79" s="73"/>
      <c r="C79" s="1"/>
      <c r="D79" s="1"/>
      <c r="E79" s="385"/>
      <c r="F79" s="384"/>
      <c r="G79" s="384"/>
      <c r="I79" s="389" t="s">
        <v>440</v>
      </c>
      <c r="J79" s="320" t="s">
        <v>433</v>
      </c>
      <c r="K79" s="69"/>
      <c r="L79" s="69"/>
      <c r="M79" s="388"/>
      <c r="N79" s="1"/>
      <c r="P79" s="1"/>
      <c r="Q79" s="1"/>
      <c r="R79" s="1"/>
      <c r="S79" s="1"/>
      <c r="T79" s="1"/>
      <c r="U79" s="1"/>
      <c r="V79" s="1"/>
      <c r="W79" s="1"/>
      <c r="X79" s="1"/>
      <c r="Y79" s="142"/>
      <c r="AQ79" s="2"/>
      <c r="AR79" s="2"/>
      <c r="AS79" s="2"/>
    </row>
    <row r="80" spans="1:59" ht="37.5" customHeight="1" thickTop="1" thickBot="1">
      <c r="A80" s="17"/>
      <c r="C80" s="1"/>
      <c r="D80" s="1"/>
      <c r="E80" s="385"/>
      <c r="F80" s="384"/>
      <c r="G80" s="384"/>
      <c r="I80" s="390" t="s">
        <v>441</v>
      </c>
      <c r="J80" s="320"/>
      <c r="K80" s="69"/>
      <c r="L80" s="69"/>
      <c r="M80" s="296"/>
      <c r="N80" s="1"/>
      <c r="Q80" s="1"/>
      <c r="R80" s="1"/>
      <c r="S80" s="1"/>
      <c r="T80" s="1"/>
      <c r="U80" s="1"/>
      <c r="V80" s="1"/>
      <c r="W80" s="1"/>
      <c r="X80" s="1"/>
      <c r="Y80" s="142"/>
      <c r="AQ80" s="2"/>
      <c r="AR80" s="2"/>
      <c r="AS80" s="2"/>
    </row>
    <row r="81" spans="1:45" ht="20.100000000000001" customHeight="1">
      <c r="A81" s="17"/>
      <c r="C81" s="1"/>
      <c r="D81" s="1"/>
      <c r="E81" s="1"/>
      <c r="F81" s="1"/>
      <c r="G81" s="1"/>
      <c r="K81" s="1"/>
      <c r="L81" s="1"/>
      <c r="N81" s="1"/>
      <c r="Q81" s="1"/>
      <c r="R81" s="1"/>
      <c r="S81" s="1"/>
      <c r="T81" s="1"/>
      <c r="U81" s="1"/>
      <c r="V81" s="1"/>
      <c r="W81" s="1"/>
      <c r="X81" s="1"/>
      <c r="Y81" s="142"/>
      <c r="AQ81" s="2"/>
      <c r="AR81" s="2"/>
      <c r="AS81" s="2"/>
    </row>
    <row r="82" spans="1:45" ht="20.100000000000001" customHeight="1">
      <c r="A82" s="17"/>
      <c r="C82" s="1"/>
      <c r="D82" s="1"/>
      <c r="E82" s="1"/>
      <c r="F82" s="1"/>
      <c r="G82" s="26"/>
      <c r="I82" s="391" t="s">
        <v>442</v>
      </c>
      <c r="J82" s="288"/>
      <c r="K82" s="289"/>
      <c r="L82" s="386"/>
      <c r="M82" s="289"/>
      <c r="N82" s="1"/>
      <c r="P82" s="1"/>
      <c r="Q82" s="1"/>
      <c r="R82" s="1"/>
      <c r="S82" s="1"/>
      <c r="T82" s="1"/>
      <c r="U82" s="1"/>
      <c r="V82" s="1"/>
      <c r="W82" s="1"/>
      <c r="X82" s="1"/>
      <c r="Y82" s="142"/>
      <c r="AQ82" s="2"/>
      <c r="AR82" s="2"/>
      <c r="AS82" s="2"/>
    </row>
    <row r="83" spans="1:45" ht="15" customHeight="1">
      <c r="A83" s="17"/>
      <c r="C83" s="1"/>
      <c r="D83" s="1"/>
      <c r="E83" s="1"/>
      <c r="F83" s="1"/>
      <c r="G83" s="1"/>
      <c r="H83" s="1"/>
      <c r="I83" s="391" t="s">
        <v>443</v>
      </c>
      <c r="J83" s="289"/>
      <c r="K83" s="289"/>
      <c r="L83" s="386"/>
      <c r="M83" s="289"/>
      <c r="N83" s="1"/>
      <c r="Q83" s="1"/>
      <c r="R83" s="1"/>
      <c r="S83" s="1"/>
      <c r="T83" s="1"/>
      <c r="U83" s="1"/>
      <c r="V83" s="1"/>
      <c r="W83" s="1"/>
      <c r="X83" s="1"/>
      <c r="Y83" s="142"/>
      <c r="AQ83" s="2"/>
      <c r="AR83" s="2"/>
      <c r="AS83" s="2"/>
    </row>
    <row r="84" spans="1:45" ht="15" customHeight="1">
      <c r="A84" s="17"/>
      <c r="C84" s="1"/>
      <c r="D84" s="1"/>
      <c r="E84" s="386"/>
      <c r="F84" s="1"/>
      <c r="G84" s="1"/>
      <c r="I84" s="287" t="s">
        <v>381</v>
      </c>
      <c r="J84" s="288"/>
      <c r="K84" s="288"/>
      <c r="L84" s="386"/>
      <c r="M84" s="289"/>
      <c r="N84" s="1"/>
      <c r="O84" s="1"/>
      <c r="P84" s="1"/>
      <c r="Q84" s="1"/>
      <c r="R84" s="1"/>
      <c r="S84" s="1"/>
      <c r="T84" s="1"/>
      <c r="U84" s="1"/>
      <c r="V84" s="1"/>
      <c r="W84" s="1"/>
      <c r="X84" s="1"/>
      <c r="Y84" s="142"/>
      <c r="AQ84" s="2"/>
      <c r="AR84" s="2"/>
      <c r="AS84" s="2"/>
    </row>
    <row r="85" spans="1:45" ht="15" customHeight="1">
      <c r="A85" s="1"/>
      <c r="C85" s="1"/>
      <c r="D85" s="1"/>
      <c r="E85" s="386"/>
      <c r="F85" s="1"/>
      <c r="G85" s="1"/>
      <c r="N85" s="1"/>
      <c r="O85" s="1"/>
      <c r="P85" s="1"/>
      <c r="Q85" s="1"/>
      <c r="R85" s="1"/>
      <c r="S85" s="1"/>
      <c r="T85" s="1"/>
      <c r="U85" s="1"/>
      <c r="V85" s="1"/>
      <c r="W85" s="1"/>
      <c r="X85" s="1"/>
      <c r="Y85" s="142"/>
      <c r="AQ85" s="2"/>
      <c r="AR85" s="2"/>
      <c r="AS85" s="2"/>
    </row>
    <row r="86" spans="1:45" ht="15" customHeight="1">
      <c r="D86" s="1"/>
      <c r="E86" s="386"/>
      <c r="F86" s="1"/>
      <c r="G86" s="1"/>
      <c r="Y86" s="142"/>
      <c r="AQ86" s="2"/>
      <c r="AR86" s="2"/>
      <c r="AS86" s="2"/>
    </row>
    <row r="87" spans="1:45" ht="15" customHeight="1">
      <c r="D87" s="1"/>
      <c r="E87" s="1"/>
      <c r="F87" s="1"/>
      <c r="G87" s="318"/>
      <c r="Y87" s="142"/>
      <c r="AQ87" s="2"/>
      <c r="AR87" s="2"/>
      <c r="AS87" s="2"/>
    </row>
    <row r="88" spans="1:45" ht="15" customHeight="1">
      <c r="Y88" s="142"/>
      <c r="AQ88" s="2"/>
      <c r="AR88" s="2"/>
      <c r="AS88" s="2"/>
    </row>
    <row r="89" spans="1:45" ht="15" customHeight="1">
      <c r="B89" s="67"/>
      <c r="Y89" s="142"/>
      <c r="AQ89" s="2"/>
      <c r="AR89" s="2"/>
      <c r="AS89" s="2"/>
    </row>
    <row r="90" spans="1:45" ht="15" customHeight="1">
      <c r="Y90" s="142"/>
      <c r="AQ90" s="2"/>
      <c r="AR90" s="2"/>
      <c r="AS90" s="2"/>
    </row>
    <row r="91" spans="1:45" ht="15" customHeight="1" thickBot="1">
      <c r="Y91" s="142"/>
      <c r="AQ91" s="2"/>
      <c r="AR91" s="2"/>
      <c r="AS91" s="2"/>
    </row>
    <row r="92" spans="1:45" ht="20.100000000000001" customHeight="1">
      <c r="A92" s="13"/>
      <c r="B92" s="1"/>
      <c r="C92" s="1"/>
      <c r="D92" s="1"/>
      <c r="E92" s="337" t="s">
        <v>417</v>
      </c>
      <c r="F92" s="338"/>
      <c r="G92" s="1"/>
      <c r="H92" s="1"/>
      <c r="I92" s="339" t="s">
        <v>169</v>
      </c>
      <c r="J92" s="340"/>
      <c r="K92" s="341"/>
      <c r="L92" s="1"/>
      <c r="N92" s="1"/>
      <c r="O92" s="1"/>
      <c r="P92" s="1"/>
      <c r="Q92" s="1"/>
      <c r="R92" s="1"/>
      <c r="S92" s="1"/>
      <c r="T92" s="1"/>
      <c r="U92" s="1"/>
      <c r="V92" s="1"/>
      <c r="W92" s="1"/>
      <c r="X92" s="1"/>
      <c r="Y92" s="142"/>
      <c r="Z92" s="1"/>
      <c r="AA92" s="1"/>
      <c r="AB92" s="1"/>
      <c r="AC92" s="1"/>
      <c r="AD92" s="1"/>
      <c r="AE92" s="1"/>
      <c r="AF92" s="1"/>
      <c r="AG92" s="1"/>
      <c r="AH92" s="1"/>
      <c r="AI92" s="1"/>
      <c r="AJ92" s="1"/>
      <c r="AL92" s="1"/>
      <c r="AM92" s="1"/>
      <c r="AN92" s="1"/>
      <c r="AO92" s="1"/>
      <c r="AP92" s="1"/>
      <c r="AQ92" s="1"/>
      <c r="AR92" s="1"/>
      <c r="AS92" s="1"/>
    </row>
    <row r="93" spans="1:45" ht="20.100000000000001" customHeight="1" thickBot="1">
      <c r="A93" s="1"/>
      <c r="B93" s="92"/>
      <c r="C93" s="1"/>
      <c r="D93" s="1"/>
      <c r="E93" s="97" t="s">
        <v>172</v>
      </c>
      <c r="F93" s="98" t="s">
        <v>173</v>
      </c>
      <c r="G93" s="1"/>
      <c r="H93" s="1"/>
      <c r="I93" s="109" t="s">
        <v>170</v>
      </c>
      <c r="J93" s="86"/>
      <c r="K93" s="110" t="s">
        <v>171</v>
      </c>
      <c r="L93" s="1"/>
      <c r="N93" s="1"/>
      <c r="O93" s="1"/>
      <c r="P93" s="1"/>
      <c r="Q93" s="1"/>
      <c r="R93" s="1"/>
      <c r="S93" s="1"/>
      <c r="T93" s="1"/>
      <c r="U93" s="1"/>
      <c r="V93" s="1"/>
      <c r="W93" s="1"/>
      <c r="X93" s="1"/>
      <c r="Y93" s="142"/>
      <c r="Z93" s="1"/>
      <c r="AA93" s="1"/>
      <c r="AB93" s="1"/>
      <c r="AC93" s="1"/>
      <c r="AD93" s="1"/>
      <c r="AE93" s="1"/>
      <c r="AF93" s="1"/>
      <c r="AG93" s="1"/>
      <c r="AH93" s="1"/>
      <c r="AI93" s="1"/>
      <c r="AJ93" s="1"/>
      <c r="AL93" s="1"/>
      <c r="AM93" s="1"/>
      <c r="AN93" s="1"/>
      <c r="AO93" s="1"/>
      <c r="AP93" s="1"/>
      <c r="AQ93" s="1"/>
      <c r="AR93" s="1"/>
      <c r="AS93" s="1"/>
    </row>
    <row r="94" spans="1:45" ht="20.100000000000001" customHeight="1" thickTop="1" thickBot="1">
      <c r="A94" s="1"/>
      <c r="B94" s="1"/>
      <c r="C94" s="1"/>
      <c r="D94" s="1"/>
      <c r="E94" s="99" t="s">
        <v>174</v>
      </c>
      <c r="F94" s="80" t="s">
        <v>199</v>
      </c>
      <c r="G94" s="1"/>
      <c r="H94" s="1"/>
      <c r="I94" s="102" t="s">
        <v>175</v>
      </c>
      <c r="J94" s="85">
        <f>IF(Visualisation!F94="x",Visualisation!K94,0)</f>
        <v>0.33329999999999999</v>
      </c>
      <c r="K94" s="89">
        <v>0.33329999999999999</v>
      </c>
      <c r="L94" s="1"/>
      <c r="N94" s="1"/>
      <c r="O94" s="1"/>
      <c r="P94" s="1"/>
      <c r="Q94" s="1"/>
      <c r="R94" s="1"/>
      <c r="S94" s="1"/>
      <c r="T94" s="1"/>
      <c r="U94" s="1"/>
      <c r="V94" s="1"/>
      <c r="W94" s="1"/>
      <c r="X94" s="1"/>
      <c r="Y94" s="142"/>
      <c r="Z94" s="1"/>
      <c r="AA94" s="1"/>
      <c r="AB94" s="1"/>
      <c r="AC94" s="1"/>
      <c r="AD94" s="1"/>
      <c r="AE94" s="1"/>
      <c r="AF94" s="1"/>
      <c r="AG94" s="1"/>
      <c r="AH94" s="1"/>
      <c r="AI94" s="1"/>
      <c r="AJ94" s="1"/>
      <c r="AL94" s="2"/>
      <c r="AM94" s="2"/>
      <c r="AN94" s="2"/>
      <c r="AO94" s="2"/>
      <c r="AP94" s="2"/>
      <c r="AQ94" s="2"/>
      <c r="AR94" s="2"/>
      <c r="AS94" s="2"/>
    </row>
    <row r="95" spans="1:45" ht="20.100000000000001" customHeight="1" thickTop="1" thickBot="1">
      <c r="B95" s="1"/>
      <c r="C95" s="1"/>
      <c r="D95" s="1"/>
      <c r="E95" s="100" t="s">
        <v>327</v>
      </c>
      <c r="F95" s="80" t="s">
        <v>199</v>
      </c>
      <c r="G95" s="1"/>
      <c r="H95" s="1"/>
      <c r="I95" s="103" t="s">
        <v>176</v>
      </c>
      <c r="J95" s="88">
        <f>IF(Visualisation!F95="x",Visualisation!K95,0)</f>
        <v>0.33329999999999999</v>
      </c>
      <c r="K95" s="89">
        <v>0.33329999999999999</v>
      </c>
      <c r="L95" s="1"/>
      <c r="N95" s="1"/>
      <c r="O95" s="1"/>
      <c r="P95" s="1"/>
      <c r="Q95" s="1"/>
      <c r="R95" s="1"/>
      <c r="S95" s="1"/>
      <c r="T95" s="1"/>
      <c r="U95" s="1"/>
      <c r="V95" s="1"/>
      <c r="W95" s="1"/>
      <c r="X95" s="1"/>
      <c r="Y95" s="142"/>
      <c r="Z95" s="1"/>
      <c r="AA95" s="1"/>
      <c r="AB95" s="1"/>
      <c r="AC95" s="1"/>
      <c r="AD95" s="1"/>
      <c r="AE95" s="1"/>
      <c r="AF95" s="1"/>
      <c r="AG95" s="1"/>
      <c r="AH95" s="1"/>
      <c r="AI95" s="1"/>
      <c r="AJ95" s="1"/>
      <c r="AL95" s="2"/>
      <c r="AM95" s="2"/>
      <c r="AN95" s="2"/>
      <c r="AO95" s="2"/>
      <c r="AP95" s="2"/>
      <c r="AQ95" s="2"/>
      <c r="AR95" s="2"/>
      <c r="AS95" s="2"/>
    </row>
    <row r="96" spans="1:45" ht="20.100000000000001" customHeight="1" thickTop="1" thickBot="1">
      <c r="A96" s="1"/>
      <c r="B96" s="1"/>
      <c r="C96" s="1"/>
      <c r="D96" s="1"/>
      <c r="E96" s="99" t="s">
        <v>326</v>
      </c>
      <c r="F96" s="80" t="s">
        <v>199</v>
      </c>
      <c r="G96" s="1"/>
      <c r="H96" s="1"/>
      <c r="I96" s="102" t="s">
        <v>326</v>
      </c>
      <c r="J96" s="85">
        <f>IF(Visualisation!F96="x",Visualisation!K96,0)</f>
        <v>0.33329999999999999</v>
      </c>
      <c r="K96" s="89">
        <v>0.33329999999999999</v>
      </c>
      <c r="L96" s="1"/>
      <c r="N96" s="1"/>
      <c r="O96" s="1"/>
      <c r="P96" s="1"/>
      <c r="Q96" s="1"/>
      <c r="R96" s="1"/>
      <c r="S96" s="1"/>
      <c r="T96" s="1"/>
      <c r="U96" s="1"/>
      <c r="V96" s="1"/>
      <c r="W96" s="1"/>
      <c r="X96" s="1"/>
      <c r="Y96" s="142"/>
      <c r="Z96" s="1"/>
      <c r="AA96" s="1"/>
      <c r="AB96" s="1"/>
      <c r="AC96" s="1"/>
      <c r="AD96" s="1"/>
      <c r="AE96" s="1"/>
      <c r="AF96" s="1"/>
      <c r="AG96" s="1"/>
      <c r="AH96" s="1"/>
      <c r="AI96" s="1"/>
      <c r="AJ96" s="1"/>
      <c r="AL96" s="2"/>
      <c r="AM96" s="2"/>
      <c r="AN96" s="2"/>
      <c r="AO96" s="2"/>
      <c r="AP96" s="2"/>
      <c r="AQ96" s="2"/>
      <c r="AR96" s="2"/>
      <c r="AS96" s="2"/>
    </row>
    <row r="97" spans="1:45" ht="20.100000000000001" customHeight="1" thickTop="1" thickBot="1">
      <c r="A97" s="1"/>
      <c r="B97" s="1"/>
      <c r="C97" s="1"/>
      <c r="D97" s="1"/>
      <c r="E97" s="100" t="s">
        <v>391</v>
      </c>
      <c r="F97" s="80"/>
      <c r="G97" s="1"/>
      <c r="H97" s="1"/>
      <c r="I97" s="103" t="s">
        <v>391</v>
      </c>
      <c r="J97" s="88">
        <f>IF(Visualisation!F97="x",Visualisation!K97,0)</f>
        <v>0</v>
      </c>
      <c r="K97" s="89"/>
      <c r="L97" s="1"/>
      <c r="N97" s="1"/>
      <c r="O97" s="1"/>
      <c r="P97" s="1"/>
      <c r="Q97" s="1"/>
      <c r="R97" s="1"/>
      <c r="S97" s="1"/>
      <c r="T97" s="1"/>
      <c r="U97" s="1"/>
      <c r="V97" s="1"/>
      <c r="W97" s="1"/>
      <c r="X97" s="1"/>
      <c r="Y97" s="142"/>
      <c r="Z97" s="1"/>
      <c r="AA97" s="1"/>
      <c r="AB97" s="1"/>
      <c r="AC97" s="1"/>
      <c r="AD97" s="1"/>
      <c r="AE97" s="1"/>
      <c r="AF97" s="1"/>
      <c r="AG97" s="1"/>
      <c r="AH97" s="1"/>
      <c r="AI97" s="1"/>
      <c r="AJ97" s="1"/>
      <c r="AL97" s="2"/>
      <c r="AM97" s="2"/>
      <c r="AN97" s="2"/>
      <c r="AO97" s="2"/>
      <c r="AP97" s="2"/>
      <c r="AQ97" s="2"/>
      <c r="AR97" s="2"/>
      <c r="AS97" s="2"/>
    </row>
    <row r="98" spans="1:45" ht="20.100000000000001" customHeight="1" thickTop="1" thickBot="1">
      <c r="A98" s="1"/>
      <c r="B98" s="1"/>
      <c r="C98" s="1"/>
      <c r="D98" s="1"/>
      <c r="E98" s="99" t="s">
        <v>211</v>
      </c>
      <c r="F98" s="80"/>
      <c r="G98" s="1"/>
      <c r="I98" s="102" t="s">
        <v>211</v>
      </c>
      <c r="J98" s="85">
        <f>IF(Visualisation!F98="x",Visualisation!K98,0)</f>
        <v>0</v>
      </c>
      <c r="K98" s="89"/>
      <c r="Y98" s="142"/>
      <c r="AM98" s="2"/>
      <c r="AN98" s="2"/>
      <c r="AO98" s="2"/>
      <c r="AP98" s="2"/>
      <c r="AQ98" s="2"/>
      <c r="AR98" s="2"/>
      <c r="AS98" s="2"/>
    </row>
    <row r="99" spans="1:45" ht="20.100000000000001" customHeight="1" thickTop="1" thickBot="1">
      <c r="A99" s="1"/>
      <c r="B99" s="1"/>
      <c r="C99" s="1"/>
      <c r="D99" s="1"/>
      <c r="E99" s="100" t="s">
        <v>212</v>
      </c>
      <c r="F99" s="80"/>
      <c r="G99" s="1"/>
      <c r="H99" s="1"/>
      <c r="I99" s="103" t="s">
        <v>212</v>
      </c>
      <c r="J99" s="88">
        <f>IF(Visualisation!F99="x",Visualisation!K99,0)</f>
        <v>0</v>
      </c>
      <c r="K99" s="89"/>
      <c r="L99" s="1"/>
      <c r="N99" s="1"/>
      <c r="O99" s="1"/>
      <c r="P99" s="1"/>
      <c r="Q99" s="1"/>
      <c r="R99" s="1"/>
      <c r="S99" s="1"/>
      <c r="T99" s="1"/>
      <c r="U99" s="1"/>
      <c r="V99" s="1"/>
      <c r="W99" s="1"/>
      <c r="X99" s="1"/>
      <c r="Y99" s="142"/>
      <c r="Z99" s="1"/>
      <c r="AA99" s="1"/>
      <c r="AB99" s="1"/>
      <c r="AC99" s="1"/>
      <c r="AD99" s="1"/>
      <c r="AE99" s="1"/>
      <c r="AF99" s="1"/>
      <c r="AG99" s="1"/>
      <c r="AH99" s="1"/>
      <c r="AI99" s="1"/>
      <c r="AJ99" s="1"/>
      <c r="AL99" s="2"/>
      <c r="AM99" s="2"/>
      <c r="AN99" s="2"/>
      <c r="AO99" s="2"/>
      <c r="AP99" s="2"/>
      <c r="AQ99" s="2"/>
      <c r="AR99" s="2"/>
      <c r="AS99" s="2"/>
    </row>
    <row r="100" spans="1:45" ht="20.100000000000001" customHeight="1" thickTop="1" thickBot="1">
      <c r="A100" s="1"/>
      <c r="B100" s="1"/>
      <c r="C100" s="1"/>
      <c r="D100" s="1"/>
      <c r="E100" s="99" t="s">
        <v>213</v>
      </c>
      <c r="F100" s="80"/>
      <c r="G100" s="1"/>
      <c r="H100" s="1"/>
      <c r="I100" s="103" t="s">
        <v>213</v>
      </c>
      <c r="J100" s="85">
        <f>IF(Visualisation!F100="x",Visualisation!K100,0)</f>
        <v>0</v>
      </c>
      <c r="K100" s="89"/>
      <c r="L100" s="1"/>
      <c r="N100" s="1"/>
      <c r="O100" s="1"/>
      <c r="P100" s="1"/>
      <c r="Q100" s="1"/>
      <c r="R100" s="1"/>
      <c r="S100" s="1"/>
      <c r="T100" s="1"/>
      <c r="U100" s="1"/>
      <c r="V100" s="1"/>
      <c r="W100" s="1"/>
      <c r="X100" s="1"/>
      <c r="Y100" s="142"/>
      <c r="Z100" s="1"/>
      <c r="AA100" s="1"/>
      <c r="AB100" s="1"/>
      <c r="AC100" s="1"/>
      <c r="AD100" s="1"/>
      <c r="AE100" s="1"/>
      <c r="AF100" s="1"/>
      <c r="AG100" s="1"/>
      <c r="AH100" s="1"/>
      <c r="AI100" s="1"/>
      <c r="AJ100" s="1"/>
      <c r="AL100" s="2"/>
      <c r="AM100" s="2"/>
      <c r="AN100" s="2"/>
      <c r="AO100" s="2"/>
      <c r="AP100" s="2"/>
      <c r="AQ100" s="2"/>
      <c r="AR100" s="2"/>
      <c r="AS100" s="2"/>
    </row>
    <row r="101" spans="1:45" ht="20.100000000000001" customHeight="1" thickTop="1" thickBot="1">
      <c r="A101" s="1"/>
      <c r="B101" s="1"/>
      <c r="C101" s="1"/>
      <c r="D101" s="1"/>
      <c r="E101" s="101" t="s">
        <v>214</v>
      </c>
      <c r="F101" s="80"/>
      <c r="G101" s="1"/>
      <c r="H101" s="1"/>
      <c r="I101" s="102" t="s">
        <v>214</v>
      </c>
      <c r="J101" s="90">
        <f>IF(Visualisation!F101="x",Visualisation!K101,0)</f>
        <v>0</v>
      </c>
      <c r="K101" s="89"/>
      <c r="L101" s="1"/>
      <c r="N101" s="1"/>
      <c r="O101" s="1"/>
      <c r="P101" s="1"/>
      <c r="Q101" s="1"/>
      <c r="R101" s="1"/>
      <c r="S101" s="1"/>
      <c r="T101" s="1"/>
      <c r="U101" s="1"/>
      <c r="V101" s="1"/>
      <c r="W101" s="1"/>
      <c r="X101" s="1"/>
      <c r="Y101" s="142"/>
      <c r="Z101" s="1"/>
      <c r="AA101" s="1"/>
      <c r="AB101" s="1"/>
      <c r="AC101" s="1"/>
      <c r="AD101" s="1"/>
      <c r="AE101" s="1"/>
      <c r="AF101" s="1"/>
      <c r="AG101" s="1"/>
      <c r="AH101" s="1"/>
      <c r="AI101" s="1"/>
      <c r="AJ101" s="1"/>
      <c r="AL101" s="2"/>
      <c r="AM101" s="2"/>
      <c r="AN101" s="2"/>
      <c r="AO101" s="2"/>
      <c r="AP101" s="2"/>
      <c r="AQ101" s="2"/>
      <c r="AR101" s="2"/>
      <c r="AS101" s="2"/>
    </row>
    <row r="102" spans="1:45" ht="20.100000000000001" customHeight="1">
      <c r="G102" s="1"/>
      <c r="H102" s="1"/>
      <c r="I102" s="104" t="s">
        <v>177</v>
      </c>
      <c r="J102" s="91">
        <f>SUM(J94:J101)</f>
        <v>0.99990000000000001</v>
      </c>
      <c r="K102" s="105">
        <f>SUM(K94:K101)</f>
        <v>0.99990000000000001</v>
      </c>
      <c r="L102" s="1"/>
      <c r="N102" s="1"/>
      <c r="O102" s="1"/>
      <c r="P102" s="1"/>
      <c r="Q102" s="1"/>
      <c r="R102" s="1"/>
      <c r="S102" s="1"/>
      <c r="T102" s="1"/>
      <c r="U102" s="1"/>
      <c r="V102" s="1"/>
      <c r="W102" s="1"/>
      <c r="X102" s="1"/>
      <c r="Y102" s="142"/>
      <c r="Z102" s="1"/>
      <c r="AA102" s="1"/>
      <c r="AB102" s="1"/>
      <c r="AC102" s="1"/>
      <c r="AD102" s="1"/>
      <c r="AE102" s="1"/>
      <c r="AF102" s="1"/>
      <c r="AG102" s="1"/>
      <c r="AH102" s="1"/>
      <c r="AI102" s="1"/>
      <c r="AJ102" s="1"/>
      <c r="AL102" s="2"/>
      <c r="AM102" s="2"/>
      <c r="AQ102" s="2"/>
      <c r="AR102" s="2"/>
      <c r="AS102" s="2"/>
    </row>
    <row r="103" spans="1:45" ht="18.95" customHeight="1" thickBot="1">
      <c r="E103" s="287" t="s">
        <v>168</v>
      </c>
      <c r="H103" s="93"/>
      <c r="I103" s="106" t="s">
        <v>166</v>
      </c>
      <c r="J103" s="107">
        <f>COUNTIF(J94:J101,"&gt;0")</f>
        <v>3</v>
      </c>
      <c r="K103" s="108"/>
      <c r="L103" s="94"/>
      <c r="M103" s="94"/>
      <c r="N103" s="94"/>
      <c r="O103" s="94"/>
      <c r="P103" s="94"/>
      <c r="Q103" s="94"/>
      <c r="R103" s="94"/>
      <c r="S103" s="94"/>
      <c r="T103" s="94"/>
      <c r="U103" s="94"/>
      <c r="V103" s="94"/>
      <c r="W103" s="94"/>
      <c r="X103" s="94"/>
      <c r="Y103" s="143"/>
      <c r="Z103" s="94"/>
      <c r="AA103" s="94"/>
      <c r="AB103" s="94"/>
      <c r="AC103" s="94"/>
      <c r="AD103" s="94"/>
      <c r="AE103" s="94"/>
      <c r="AF103" s="94"/>
      <c r="AG103" s="94"/>
      <c r="AH103" s="94"/>
      <c r="AI103" s="94"/>
      <c r="AJ103" s="1"/>
      <c r="AL103" s="1"/>
      <c r="AM103" s="14"/>
      <c r="AQ103" s="2"/>
      <c r="AR103" s="2"/>
      <c r="AS103" s="2"/>
    </row>
    <row r="104" spans="1:45" ht="15" customHeight="1">
      <c r="E104" s="287" t="s">
        <v>312</v>
      </c>
      <c r="G104" s="1"/>
      <c r="H104" s="1"/>
      <c r="J104" s="1"/>
      <c r="K104" s="1"/>
      <c r="L104" s="1"/>
      <c r="N104" s="1"/>
      <c r="O104" s="1"/>
      <c r="P104" s="1"/>
      <c r="Q104" s="1"/>
      <c r="R104" s="1"/>
      <c r="S104" s="1"/>
      <c r="T104" s="1"/>
      <c r="U104" s="1"/>
      <c r="V104" s="1"/>
      <c r="W104" s="1"/>
      <c r="X104" s="1"/>
      <c r="Y104" s="142"/>
      <c r="Z104" s="1"/>
      <c r="AA104" s="1"/>
      <c r="AB104" s="1"/>
      <c r="AC104" s="1"/>
      <c r="AD104" s="1"/>
      <c r="AE104" s="1"/>
      <c r="AF104" s="1"/>
      <c r="AG104" s="1"/>
      <c r="AH104" s="1"/>
      <c r="AI104" s="1"/>
      <c r="AJ104" s="1"/>
      <c r="AL104" s="2"/>
      <c r="AM104" s="2"/>
      <c r="AN104" s="2"/>
      <c r="AQ104" s="2"/>
      <c r="AR104" s="2"/>
      <c r="AS104" s="2"/>
    </row>
    <row r="105" spans="1:45" ht="15" customHeight="1">
      <c r="E105" s="287" t="s">
        <v>167</v>
      </c>
      <c r="G105" s="1"/>
      <c r="H105" s="1"/>
      <c r="I105" s="287" t="s">
        <v>200</v>
      </c>
      <c r="J105" s="1"/>
      <c r="K105" s="1"/>
      <c r="L105" s="1"/>
      <c r="N105" s="1"/>
      <c r="O105" s="1"/>
      <c r="P105" s="1"/>
      <c r="Q105" s="1"/>
      <c r="R105" s="1"/>
      <c r="S105" s="1"/>
      <c r="T105" s="1"/>
      <c r="U105" s="1"/>
      <c r="V105" s="1"/>
      <c r="W105" s="1"/>
      <c r="X105" s="1"/>
      <c r="Y105" s="142"/>
      <c r="Z105" s="1"/>
      <c r="AA105" s="1"/>
      <c r="AB105" s="1"/>
      <c r="AC105" s="1"/>
      <c r="AD105" s="1"/>
      <c r="AE105" s="1"/>
      <c r="AF105" s="1"/>
      <c r="AG105" s="1"/>
      <c r="AH105" s="1"/>
      <c r="AI105" s="1"/>
      <c r="AJ105" s="1"/>
      <c r="AL105" s="2"/>
      <c r="AM105" s="2"/>
      <c r="AN105" s="2"/>
      <c r="AQ105" s="2"/>
      <c r="AR105" s="2"/>
      <c r="AS105" s="2"/>
    </row>
    <row r="106" spans="1:45" ht="15" customHeight="1">
      <c r="G106" s="1"/>
      <c r="H106" s="1"/>
      <c r="I106" s="287" t="s">
        <v>201</v>
      </c>
      <c r="J106" s="1"/>
      <c r="K106" s="1"/>
      <c r="L106" s="1"/>
      <c r="N106" s="1"/>
      <c r="O106" s="1"/>
      <c r="P106" s="1"/>
      <c r="Q106" s="1"/>
      <c r="R106" s="1"/>
      <c r="S106" s="1"/>
      <c r="T106" s="1"/>
      <c r="U106" s="1"/>
      <c r="V106" s="1"/>
      <c r="W106" s="1"/>
      <c r="X106" s="1"/>
      <c r="Y106" s="142"/>
      <c r="Z106" s="1"/>
      <c r="AA106" s="1"/>
      <c r="AB106" s="1"/>
      <c r="AC106" s="1"/>
      <c r="AD106" s="1"/>
      <c r="AE106" s="1"/>
      <c r="AF106" s="1"/>
      <c r="AG106" s="1"/>
      <c r="AH106" s="1"/>
      <c r="AI106" s="1"/>
      <c r="AJ106" s="1"/>
      <c r="AL106" s="2"/>
      <c r="AM106" s="2"/>
      <c r="AN106" s="2"/>
      <c r="AQ106" s="2"/>
      <c r="AR106" s="2"/>
      <c r="AS106" s="2"/>
    </row>
    <row r="107" spans="1:45" ht="15" customHeight="1">
      <c r="G107" s="1"/>
      <c r="H107" s="1"/>
      <c r="I107" s="287" t="s">
        <v>202</v>
      </c>
      <c r="J107" s="1"/>
      <c r="K107" s="1"/>
      <c r="L107" s="1"/>
      <c r="N107" s="1"/>
      <c r="O107" s="1"/>
      <c r="P107" s="1"/>
      <c r="Q107" s="1"/>
      <c r="R107" s="1"/>
      <c r="S107" s="1"/>
      <c r="T107" s="1"/>
      <c r="U107" s="1"/>
      <c r="V107" s="1"/>
      <c r="W107" s="1"/>
      <c r="X107" s="1"/>
      <c r="Y107" s="142"/>
      <c r="Z107" s="1"/>
      <c r="AA107" s="1"/>
      <c r="AB107" s="1"/>
      <c r="AC107" s="1"/>
      <c r="AD107" s="1"/>
      <c r="AE107" s="1"/>
      <c r="AF107" s="1"/>
      <c r="AG107" s="1"/>
      <c r="AH107" s="1"/>
      <c r="AI107" s="1"/>
      <c r="AJ107" s="1"/>
      <c r="AL107" s="2"/>
      <c r="AM107" s="2"/>
      <c r="AN107" s="2"/>
      <c r="AQ107" s="2"/>
      <c r="AR107" s="2"/>
      <c r="AS107" s="2"/>
    </row>
    <row r="108" spans="1:45" ht="15" customHeight="1">
      <c r="G108" s="1"/>
      <c r="H108" s="1"/>
      <c r="I108" s="287" t="s">
        <v>384</v>
      </c>
      <c r="J108" s="1"/>
      <c r="K108" s="1"/>
      <c r="L108" s="1"/>
      <c r="N108" s="1"/>
      <c r="O108" s="1"/>
      <c r="P108" s="1"/>
      <c r="Q108" s="1"/>
      <c r="R108" s="1"/>
      <c r="S108" s="1"/>
      <c r="T108" s="1"/>
      <c r="U108" s="1"/>
      <c r="V108" s="1"/>
      <c r="W108" s="1"/>
      <c r="X108" s="1"/>
      <c r="Y108" s="142"/>
      <c r="Z108" s="1"/>
      <c r="AA108" s="1"/>
      <c r="AB108" s="1"/>
      <c r="AC108" s="1"/>
      <c r="AD108" s="1"/>
      <c r="AE108" s="1"/>
      <c r="AF108" s="1"/>
      <c r="AG108" s="1"/>
      <c r="AH108" s="1"/>
      <c r="AI108" s="1"/>
      <c r="AJ108" s="1"/>
      <c r="AL108" s="2"/>
      <c r="AM108" s="2"/>
      <c r="AN108" s="2"/>
      <c r="AQ108" s="2"/>
      <c r="AR108" s="2"/>
      <c r="AS108" s="2"/>
    </row>
    <row r="109" spans="1:45" ht="15" customHeight="1">
      <c r="G109" s="1"/>
      <c r="H109" s="1"/>
      <c r="I109" s="1"/>
      <c r="J109" s="1"/>
      <c r="K109" s="1"/>
      <c r="L109" s="1"/>
      <c r="N109" s="1"/>
      <c r="O109" s="1"/>
      <c r="P109" s="1"/>
      <c r="Q109" s="1"/>
      <c r="R109" s="1"/>
      <c r="S109" s="1"/>
      <c r="T109" s="1"/>
      <c r="U109" s="1"/>
      <c r="V109" s="1"/>
      <c r="W109" s="1"/>
      <c r="X109" s="1"/>
      <c r="Y109" s="142"/>
      <c r="Z109" s="1"/>
      <c r="AA109" s="1"/>
      <c r="AB109" s="1"/>
      <c r="AC109" s="1"/>
      <c r="AD109" s="1"/>
      <c r="AE109" s="1"/>
      <c r="AF109" s="1"/>
      <c r="AG109" s="1"/>
      <c r="AH109" s="1"/>
      <c r="AI109" s="1"/>
      <c r="AJ109" s="1"/>
      <c r="AL109" s="2"/>
      <c r="AM109" s="2"/>
      <c r="AN109" s="2"/>
      <c r="AQ109" s="2"/>
      <c r="AR109" s="2"/>
      <c r="AS109" s="2"/>
    </row>
    <row r="110" spans="1:45" ht="15" customHeight="1">
      <c r="G110" s="1"/>
      <c r="H110" s="1"/>
      <c r="I110" s="1"/>
      <c r="J110" s="1"/>
      <c r="K110" s="1"/>
      <c r="L110" s="1"/>
      <c r="N110" s="1"/>
      <c r="O110" s="1"/>
      <c r="P110" s="1"/>
      <c r="Q110" s="1"/>
      <c r="R110" s="1"/>
      <c r="S110" s="1"/>
      <c r="T110" s="1"/>
      <c r="U110" s="1"/>
      <c r="V110" s="1"/>
      <c r="W110" s="1"/>
      <c r="X110" s="1"/>
      <c r="Y110" s="142"/>
      <c r="Z110" s="1"/>
      <c r="AA110" s="1"/>
      <c r="AB110" s="1"/>
      <c r="AC110" s="1"/>
      <c r="AD110" s="1"/>
      <c r="AE110" s="1"/>
      <c r="AF110" s="1"/>
      <c r="AG110" s="1"/>
      <c r="AH110" s="1"/>
      <c r="AI110" s="1"/>
      <c r="AJ110" s="1"/>
      <c r="AL110" s="2"/>
      <c r="AM110" s="2"/>
      <c r="AN110" s="2"/>
      <c r="AQ110" s="2"/>
      <c r="AR110" s="2"/>
      <c r="AS110" s="2"/>
    </row>
    <row r="111" spans="1:45" ht="15" customHeight="1">
      <c r="H111" s="1"/>
      <c r="I111" s="1"/>
      <c r="J111" s="1"/>
      <c r="K111" s="1"/>
      <c r="L111" s="1"/>
      <c r="N111" s="1"/>
      <c r="O111" s="1"/>
      <c r="P111" s="1"/>
      <c r="Q111" s="1"/>
      <c r="R111" s="1"/>
      <c r="S111" s="1"/>
      <c r="T111" s="1"/>
      <c r="U111" s="1"/>
      <c r="V111" s="1"/>
      <c r="W111" s="1"/>
      <c r="X111" s="1"/>
      <c r="Y111" s="142"/>
      <c r="Z111" s="1"/>
      <c r="AA111" s="1"/>
      <c r="AB111" s="1"/>
      <c r="AC111" s="1"/>
      <c r="AD111" s="1"/>
      <c r="AE111" s="1"/>
      <c r="AF111" s="1"/>
      <c r="AG111" s="1"/>
      <c r="AH111" s="1"/>
      <c r="AI111" s="1"/>
      <c r="AJ111" s="1"/>
      <c r="AL111" s="2"/>
      <c r="AM111" s="2"/>
      <c r="AN111" s="2"/>
      <c r="AQ111" s="2"/>
      <c r="AR111" s="2"/>
      <c r="AS111" s="2"/>
    </row>
    <row r="112" spans="1:45" ht="14.1" customHeight="1">
      <c r="H112" s="2"/>
      <c r="Y112" s="142"/>
      <c r="AM112" s="2"/>
      <c r="AN112" s="2"/>
      <c r="AQ112" s="2"/>
      <c r="AR112" s="2"/>
      <c r="AS112" s="2"/>
    </row>
    <row r="113" spans="3:45" ht="15.95" customHeight="1">
      <c r="H113" s="2"/>
      <c r="Y113" s="142"/>
      <c r="AM113" s="2"/>
      <c r="AN113" s="2"/>
      <c r="AQ113" s="2"/>
      <c r="AR113" s="2"/>
      <c r="AS113" s="2"/>
    </row>
    <row r="114" spans="3:45" ht="20.100000000000001" customHeight="1" thickBot="1">
      <c r="C114" s="1"/>
      <c r="H114" s="2"/>
      <c r="Y114" s="142"/>
      <c r="AM114" s="2"/>
      <c r="AN114" s="2"/>
      <c r="AQ114" s="2"/>
      <c r="AR114" s="2"/>
      <c r="AS114" s="2"/>
    </row>
    <row r="115" spans="3:45" ht="20.100000000000001" customHeight="1">
      <c r="E115" s="111"/>
      <c r="F115" s="112" t="s">
        <v>252</v>
      </c>
      <c r="G115" s="113">
        <v>1</v>
      </c>
      <c r="H115" s="114"/>
      <c r="J115" s="30"/>
      <c r="K115" s="112" t="s">
        <v>252</v>
      </c>
      <c r="L115" s="113">
        <v>2</v>
      </c>
      <c r="M115" s="123"/>
      <c r="O115" s="30"/>
      <c r="P115" s="112" t="s">
        <v>252</v>
      </c>
      <c r="Q115" s="113">
        <v>3</v>
      </c>
      <c r="R115" s="123"/>
      <c r="S115" s="1"/>
      <c r="T115" s="30"/>
      <c r="U115" s="112" t="s">
        <v>111</v>
      </c>
      <c r="V115" s="113">
        <v>4</v>
      </c>
      <c r="W115" s="123"/>
      <c r="X115" s="1"/>
      <c r="Y115" s="142"/>
      <c r="AS115" s="2"/>
    </row>
    <row r="116" spans="3:45" ht="20.100000000000001" customHeight="1" thickBot="1">
      <c r="C116" s="287" t="s">
        <v>266</v>
      </c>
      <c r="E116" s="115"/>
      <c r="F116" s="96" t="s">
        <v>196</v>
      </c>
      <c r="G116" s="119" t="s">
        <v>104</v>
      </c>
      <c r="H116" s="71"/>
      <c r="J116" s="28"/>
      <c r="K116" s="96" t="s">
        <v>196</v>
      </c>
      <c r="L116" s="119" t="s">
        <v>104</v>
      </c>
      <c r="M116" s="124"/>
      <c r="O116" s="28"/>
      <c r="P116" s="128" t="s">
        <v>196</v>
      </c>
      <c r="Q116" s="129" t="s">
        <v>104</v>
      </c>
      <c r="R116" s="124"/>
      <c r="S116" s="1"/>
      <c r="T116" s="28"/>
      <c r="U116" s="87" t="s">
        <v>196</v>
      </c>
      <c r="V116" s="131" t="s">
        <v>112</v>
      </c>
      <c r="W116" s="124"/>
      <c r="X116" s="1"/>
      <c r="Y116" s="142"/>
      <c r="AS116" s="2"/>
    </row>
    <row r="117" spans="3:45" ht="20.100000000000001" customHeight="1" thickTop="1" thickBot="1">
      <c r="C117" s="287" t="s">
        <v>101</v>
      </c>
      <c r="E117" s="116" t="s">
        <v>405</v>
      </c>
      <c r="F117" s="279">
        <f>G117</f>
        <v>0</v>
      </c>
      <c r="G117" s="95">
        <f t="shared" ref="G117:G125" si="0">IF($F$94="x",H117,0)</f>
        <v>0</v>
      </c>
      <c r="H117" s="127"/>
      <c r="J117" s="116" t="s">
        <v>405</v>
      </c>
      <c r="K117" s="281">
        <f>L117</f>
        <v>0.2</v>
      </c>
      <c r="L117" s="121">
        <f t="shared" ref="L117:L125" si="1">IF($F$95="x",M117,0)</f>
        <v>0.2</v>
      </c>
      <c r="M117" s="127">
        <v>0.2</v>
      </c>
      <c r="O117" s="116" t="s">
        <v>405</v>
      </c>
      <c r="P117" s="281">
        <f>Q117</f>
        <v>0</v>
      </c>
      <c r="Q117" s="121">
        <f t="shared" ref="Q117:Q125" si="2">IF($F$96="x",R117,0)</f>
        <v>0</v>
      </c>
      <c r="R117" s="127"/>
      <c r="S117" s="1"/>
      <c r="T117" s="116" t="s">
        <v>405</v>
      </c>
      <c r="U117" s="281">
        <f>V117</f>
        <v>0</v>
      </c>
      <c r="V117" s="121">
        <f t="shared" ref="V117:V125" si="3">IF($F$97="x",W117,0)</f>
        <v>0</v>
      </c>
      <c r="W117" s="130">
        <v>7.0000000000000007E-2</v>
      </c>
      <c r="X117" s="1"/>
      <c r="Y117" s="142"/>
      <c r="AS117" s="2"/>
    </row>
    <row r="118" spans="3:45" ht="38.1" customHeight="1" thickTop="1" thickBot="1">
      <c r="C118" s="287" t="s">
        <v>102</v>
      </c>
      <c r="E118" s="116" t="s">
        <v>407</v>
      </c>
      <c r="F118" s="316">
        <f>G118</f>
        <v>0.45</v>
      </c>
      <c r="G118" s="95">
        <f t="shared" si="0"/>
        <v>0.45</v>
      </c>
      <c r="H118" s="127">
        <v>0.45</v>
      </c>
      <c r="J118" s="116" t="s">
        <v>407</v>
      </c>
      <c r="K118" s="317">
        <f>L118</f>
        <v>0</v>
      </c>
      <c r="L118" s="121">
        <f t="shared" si="1"/>
        <v>0</v>
      </c>
      <c r="M118" s="127"/>
      <c r="O118" s="116" t="s">
        <v>407</v>
      </c>
      <c r="P118" s="317">
        <f>Q118</f>
        <v>0.2</v>
      </c>
      <c r="Q118" s="121">
        <f t="shared" si="2"/>
        <v>0.2</v>
      </c>
      <c r="R118" s="127">
        <v>0.2</v>
      </c>
      <c r="S118" s="1"/>
      <c r="T118" s="116" t="s">
        <v>407</v>
      </c>
      <c r="U118" s="317">
        <f>V118</f>
        <v>0</v>
      </c>
      <c r="V118" s="121">
        <f t="shared" si="3"/>
        <v>0</v>
      </c>
      <c r="W118" s="130">
        <v>0.14000000000000001</v>
      </c>
      <c r="X118" s="1"/>
      <c r="Y118" s="142"/>
      <c r="AS118" s="2"/>
    </row>
    <row r="119" spans="3:45" ht="20.100000000000001" customHeight="1" thickTop="1" thickBot="1">
      <c r="C119" s="287" t="s">
        <v>103</v>
      </c>
      <c r="E119" s="116" t="s">
        <v>408</v>
      </c>
      <c r="F119" s="335">
        <f>SUM(G119:G120)</f>
        <v>0.3</v>
      </c>
      <c r="G119" s="95">
        <f t="shared" si="0"/>
        <v>0.15</v>
      </c>
      <c r="H119" s="127">
        <v>0.15</v>
      </c>
      <c r="J119" s="116" t="s">
        <v>408</v>
      </c>
      <c r="K119" s="327">
        <f>SUM(L119:L120)</f>
        <v>0.4</v>
      </c>
      <c r="L119" s="121">
        <f t="shared" si="1"/>
        <v>0.25</v>
      </c>
      <c r="M119" s="127">
        <v>0.25</v>
      </c>
      <c r="O119" s="116" t="s">
        <v>408</v>
      </c>
      <c r="P119" s="327">
        <f>SUM(Q119:Q120)</f>
        <v>0.2</v>
      </c>
      <c r="Q119" s="121">
        <f t="shared" si="2"/>
        <v>0.1</v>
      </c>
      <c r="R119" s="127">
        <v>0.1</v>
      </c>
      <c r="S119" s="1"/>
      <c r="T119" s="116" t="s">
        <v>408</v>
      </c>
      <c r="U119" s="327">
        <f>SUM(V119:V120)</f>
        <v>0</v>
      </c>
      <c r="V119" s="121">
        <f t="shared" si="3"/>
        <v>0</v>
      </c>
      <c r="W119" s="130">
        <v>7.0000000000000007E-2</v>
      </c>
      <c r="X119" s="1"/>
      <c r="Y119" s="142"/>
      <c r="AS119" s="2"/>
    </row>
    <row r="120" spans="3:45" ht="20.100000000000001" customHeight="1" thickTop="1" thickBot="1">
      <c r="C120" s="287" t="s">
        <v>313</v>
      </c>
      <c r="E120" s="117" t="s">
        <v>350</v>
      </c>
      <c r="F120" s="336"/>
      <c r="G120" s="95">
        <f t="shared" si="0"/>
        <v>0.15</v>
      </c>
      <c r="H120" s="127">
        <v>0.15</v>
      </c>
      <c r="J120" s="117" t="s">
        <v>350</v>
      </c>
      <c r="K120" s="328"/>
      <c r="L120" s="121">
        <f t="shared" si="1"/>
        <v>0.15</v>
      </c>
      <c r="M120" s="127">
        <v>0.15</v>
      </c>
      <c r="O120" s="117" t="s">
        <v>350</v>
      </c>
      <c r="P120" s="328"/>
      <c r="Q120" s="121">
        <f t="shared" si="2"/>
        <v>0.1</v>
      </c>
      <c r="R120" s="127">
        <v>0.1</v>
      </c>
      <c r="S120" s="1"/>
      <c r="T120" s="117" t="s">
        <v>350</v>
      </c>
      <c r="U120" s="328"/>
      <c r="V120" s="121">
        <f t="shared" si="3"/>
        <v>0</v>
      </c>
      <c r="W120" s="130">
        <v>7.0000000000000007E-2</v>
      </c>
      <c r="X120" s="1"/>
      <c r="Y120" s="142"/>
      <c r="AS120" s="2"/>
    </row>
    <row r="121" spans="3:45" ht="21.95" customHeight="1" thickTop="1" thickBot="1">
      <c r="C121" s="287" t="s">
        <v>385</v>
      </c>
      <c r="E121" s="116" t="s">
        <v>82</v>
      </c>
      <c r="F121" s="279">
        <f>G121</f>
        <v>0.15</v>
      </c>
      <c r="G121" s="95">
        <f t="shared" si="0"/>
        <v>0.15</v>
      </c>
      <c r="H121" s="127">
        <v>0.15</v>
      </c>
      <c r="J121" s="116" t="s">
        <v>82</v>
      </c>
      <c r="K121" s="281">
        <f>L121</f>
        <v>0.05</v>
      </c>
      <c r="L121" s="121">
        <f t="shared" si="1"/>
        <v>0.05</v>
      </c>
      <c r="M121" s="127">
        <v>0.05</v>
      </c>
      <c r="O121" s="116" t="s">
        <v>82</v>
      </c>
      <c r="P121" s="281">
        <f>Q121</f>
        <v>0</v>
      </c>
      <c r="Q121" s="121">
        <f t="shared" si="2"/>
        <v>0</v>
      </c>
      <c r="R121" s="127"/>
      <c r="S121" s="1"/>
      <c r="T121" s="116" t="s">
        <v>82</v>
      </c>
      <c r="U121" s="281">
        <f>V121</f>
        <v>0</v>
      </c>
      <c r="V121" s="121">
        <f t="shared" si="3"/>
        <v>0</v>
      </c>
      <c r="W121" s="130">
        <v>0.14000000000000001</v>
      </c>
      <c r="X121" s="1"/>
      <c r="Y121" s="142"/>
      <c r="AS121" s="2"/>
    </row>
    <row r="122" spans="3:45" ht="20.100000000000001" customHeight="1" thickTop="1" thickBot="1">
      <c r="E122" s="116" t="s">
        <v>351</v>
      </c>
      <c r="F122" s="335">
        <f>SUM(G122:G123)</f>
        <v>0.1</v>
      </c>
      <c r="G122" s="95">
        <f t="shared" si="0"/>
        <v>0</v>
      </c>
      <c r="H122" s="127"/>
      <c r="J122" s="116" t="s">
        <v>351</v>
      </c>
      <c r="K122" s="327">
        <f>SUM(L122:L123)</f>
        <v>0.35</v>
      </c>
      <c r="L122" s="121">
        <f t="shared" si="1"/>
        <v>0.25</v>
      </c>
      <c r="M122" s="127">
        <v>0.25</v>
      </c>
      <c r="O122" s="116" t="s">
        <v>351</v>
      </c>
      <c r="P122" s="327">
        <f>SUM(Q122:Q123)</f>
        <v>0</v>
      </c>
      <c r="Q122" s="121">
        <f t="shared" si="2"/>
        <v>0</v>
      </c>
      <c r="R122" s="127"/>
      <c r="S122" s="1"/>
      <c r="T122" s="116" t="s">
        <v>351</v>
      </c>
      <c r="U122" s="327">
        <f>SUM(V122:V123)</f>
        <v>0</v>
      </c>
      <c r="V122" s="121">
        <f t="shared" si="3"/>
        <v>0</v>
      </c>
      <c r="W122" s="130">
        <v>7.0000000000000007E-2</v>
      </c>
      <c r="X122" s="1"/>
      <c r="Y122" s="142"/>
      <c r="AS122" s="2"/>
    </row>
    <row r="123" spans="3:45" ht="20.100000000000001" customHeight="1" thickTop="1" thickBot="1">
      <c r="E123" s="117" t="s">
        <v>352</v>
      </c>
      <c r="F123" s="336"/>
      <c r="G123" s="95">
        <f t="shared" si="0"/>
        <v>0.1</v>
      </c>
      <c r="H123" s="127">
        <v>0.1</v>
      </c>
      <c r="J123" s="117" t="s">
        <v>352</v>
      </c>
      <c r="K123" s="328"/>
      <c r="L123" s="121">
        <f t="shared" si="1"/>
        <v>0.1</v>
      </c>
      <c r="M123" s="127">
        <v>0.1</v>
      </c>
      <c r="O123" s="117" t="s">
        <v>352</v>
      </c>
      <c r="P123" s="328"/>
      <c r="Q123" s="121">
        <f t="shared" si="2"/>
        <v>0</v>
      </c>
      <c r="R123" s="127"/>
      <c r="S123" s="1"/>
      <c r="T123" s="117" t="s">
        <v>352</v>
      </c>
      <c r="U123" s="328"/>
      <c r="V123" s="121">
        <f t="shared" si="3"/>
        <v>0</v>
      </c>
      <c r="W123" s="130">
        <v>7.0000000000000007E-2</v>
      </c>
      <c r="X123" s="1"/>
      <c r="Y123" s="142"/>
      <c r="AS123" s="2"/>
    </row>
    <row r="124" spans="3:45" ht="20.100000000000001" customHeight="1" thickTop="1" thickBot="1">
      <c r="E124" s="116" t="s">
        <v>353</v>
      </c>
      <c r="F124" s="313">
        <f>G124</f>
        <v>0</v>
      </c>
      <c r="G124" s="95">
        <f t="shared" si="0"/>
        <v>0</v>
      </c>
      <c r="H124" s="127"/>
      <c r="J124" s="116" t="s">
        <v>353</v>
      </c>
      <c r="K124" s="312">
        <f>L124</f>
        <v>0</v>
      </c>
      <c r="L124" s="121">
        <f t="shared" si="1"/>
        <v>0</v>
      </c>
      <c r="M124" s="127"/>
      <c r="O124" s="116" t="s">
        <v>353</v>
      </c>
      <c r="P124" s="312">
        <f>Q124</f>
        <v>0.3</v>
      </c>
      <c r="Q124" s="121">
        <f t="shared" si="2"/>
        <v>0.3</v>
      </c>
      <c r="R124" s="127">
        <v>0.3</v>
      </c>
      <c r="S124" s="1"/>
      <c r="T124" s="116" t="s">
        <v>353</v>
      </c>
      <c r="U124" s="312">
        <f>V124</f>
        <v>0</v>
      </c>
      <c r="V124" s="121">
        <f t="shared" si="3"/>
        <v>0</v>
      </c>
      <c r="W124" s="130">
        <v>0.08</v>
      </c>
      <c r="X124" s="1"/>
      <c r="Y124" s="142"/>
      <c r="AS124" s="2"/>
    </row>
    <row r="125" spans="3:45" ht="20.100000000000001" customHeight="1" thickTop="1" thickBot="1">
      <c r="E125" s="276" t="s">
        <v>406</v>
      </c>
      <c r="F125" s="280">
        <f>G125</f>
        <v>0</v>
      </c>
      <c r="G125" s="277">
        <f t="shared" si="0"/>
        <v>0</v>
      </c>
      <c r="H125" s="127"/>
      <c r="J125" s="276" t="s">
        <v>406</v>
      </c>
      <c r="K125" s="282">
        <f>L125</f>
        <v>0</v>
      </c>
      <c r="L125" s="122">
        <f t="shared" si="1"/>
        <v>0</v>
      </c>
      <c r="M125" s="127"/>
      <c r="O125" s="276" t="s">
        <v>406</v>
      </c>
      <c r="P125" s="282">
        <f>Q125</f>
        <v>0.3</v>
      </c>
      <c r="Q125" s="122">
        <f t="shared" si="2"/>
        <v>0.3</v>
      </c>
      <c r="R125" s="127">
        <v>0.3</v>
      </c>
      <c r="S125" s="1"/>
      <c r="T125" s="276" t="s">
        <v>406</v>
      </c>
      <c r="U125" s="281">
        <f>V125</f>
        <v>0</v>
      </c>
      <c r="V125" s="121">
        <f t="shared" si="3"/>
        <v>0</v>
      </c>
      <c r="W125" s="130">
        <v>7.0000000000000007E-2</v>
      </c>
      <c r="X125" s="1"/>
      <c r="Y125" s="142"/>
      <c r="AS125" s="2"/>
    </row>
    <row r="126" spans="3:45" ht="24" customHeight="1" thickTop="1" thickBot="1">
      <c r="E126" s="278"/>
      <c r="F126" s="120">
        <f>SUM(F117:F125)</f>
        <v>1</v>
      </c>
      <c r="G126" s="120">
        <f>SUM(G117:G125)</f>
        <v>1</v>
      </c>
      <c r="H126" s="118"/>
      <c r="J126" s="29"/>
      <c r="K126" s="126">
        <f>SUM(K117:K125)</f>
        <v>1</v>
      </c>
      <c r="L126" s="126">
        <f>SUM(L117:L125)</f>
        <v>1</v>
      </c>
      <c r="M126" s="125"/>
      <c r="O126" s="29"/>
      <c r="P126" s="126">
        <f>SUM(P117:P125)</f>
        <v>1</v>
      </c>
      <c r="Q126" s="126">
        <f>SUM(Q117:Q125)</f>
        <v>1</v>
      </c>
      <c r="R126" s="125"/>
      <c r="S126" s="1"/>
      <c r="T126" s="29"/>
      <c r="U126" s="133">
        <f>SUM(U117:U125)</f>
        <v>0</v>
      </c>
      <c r="V126" s="133">
        <f>SUM(V117:V125)</f>
        <v>0</v>
      </c>
      <c r="W126" s="132"/>
      <c r="X126" s="1"/>
      <c r="Y126" s="142"/>
      <c r="AS126" s="2"/>
    </row>
    <row r="127" spans="3:45" ht="20.100000000000001" customHeight="1">
      <c r="E127" s="1"/>
      <c r="F127" s="1"/>
      <c r="G127" s="1"/>
      <c r="H127" s="1"/>
      <c r="X127" s="1"/>
      <c r="Y127" s="142"/>
      <c r="AS127" s="2"/>
    </row>
    <row r="128" spans="3:45" ht="20.100000000000001" customHeight="1">
      <c r="E128" s="1"/>
      <c r="F128" s="1"/>
      <c r="G128" s="1"/>
      <c r="H128" s="1"/>
      <c r="X128" s="1"/>
      <c r="Y128" s="142"/>
      <c r="AS128" s="2"/>
    </row>
    <row r="129" spans="5:45" ht="21" customHeight="1">
      <c r="G129" s="1"/>
      <c r="H129" s="1"/>
      <c r="I129" s="1"/>
      <c r="J129" s="1"/>
      <c r="K129" s="1"/>
      <c r="L129" s="1"/>
      <c r="N129" s="1"/>
      <c r="O129" s="1"/>
      <c r="P129" s="1"/>
      <c r="Q129" s="1"/>
      <c r="T129" s="1"/>
      <c r="U129" s="1"/>
      <c r="V129" s="1"/>
      <c r="W129" s="1"/>
      <c r="X129" s="56"/>
      <c r="Y129" s="142"/>
      <c r="Z129" s="1"/>
      <c r="AA129" s="1"/>
      <c r="AB129" s="1"/>
      <c r="AC129" s="1"/>
      <c r="AD129" s="1"/>
      <c r="AE129" s="1"/>
      <c r="AF129" s="1"/>
      <c r="AG129" s="1"/>
      <c r="AH129" s="1"/>
      <c r="AI129" s="1"/>
      <c r="AJ129" s="1"/>
      <c r="AL129" s="2"/>
      <c r="AM129" s="2"/>
      <c r="AN129" s="2"/>
      <c r="AQ129" s="2"/>
      <c r="AR129" s="2"/>
      <c r="AS129" s="2"/>
    </row>
    <row r="130" spans="5:45" ht="15" customHeight="1" thickBot="1">
      <c r="G130" s="1"/>
      <c r="H130" s="1"/>
      <c r="I130" s="1"/>
      <c r="J130" s="1"/>
      <c r="K130" s="1"/>
      <c r="L130" s="1"/>
      <c r="N130" s="1"/>
      <c r="O130" s="1"/>
      <c r="P130" s="1"/>
      <c r="Q130" s="1"/>
      <c r="T130" s="1"/>
      <c r="U130" s="1"/>
      <c r="V130" s="1"/>
      <c r="W130" s="1"/>
      <c r="X130" s="56"/>
      <c r="Y130" s="142"/>
      <c r="Z130" s="1"/>
      <c r="AA130" s="1"/>
      <c r="AB130" s="1"/>
      <c r="AC130" s="1"/>
      <c r="AD130" s="1"/>
      <c r="AE130" s="1"/>
      <c r="AF130" s="1"/>
      <c r="AG130" s="1"/>
      <c r="AH130" s="1"/>
      <c r="AI130" s="1"/>
      <c r="AJ130" s="1"/>
      <c r="AL130" s="2"/>
      <c r="AM130" s="2"/>
      <c r="AN130" s="2"/>
      <c r="AQ130" s="2"/>
      <c r="AR130" s="2"/>
      <c r="AS130" s="2"/>
    </row>
    <row r="131" spans="5:45" ht="20.100000000000001" customHeight="1">
      <c r="E131" s="30"/>
      <c r="F131" s="112" t="s">
        <v>111</v>
      </c>
      <c r="G131" s="113">
        <v>5</v>
      </c>
      <c r="H131" s="123"/>
      <c r="I131" s="1"/>
      <c r="J131" s="30"/>
      <c r="K131" s="112" t="s">
        <v>111</v>
      </c>
      <c r="L131" s="113">
        <v>6</v>
      </c>
      <c r="M131" s="123"/>
      <c r="N131" s="1"/>
      <c r="O131" s="30"/>
      <c r="P131" s="112" t="s">
        <v>111</v>
      </c>
      <c r="Q131" s="113">
        <v>7</v>
      </c>
      <c r="R131" s="123"/>
      <c r="S131" s="1"/>
      <c r="T131" s="134"/>
      <c r="U131" s="112" t="s">
        <v>111</v>
      </c>
      <c r="V131" s="113">
        <v>8</v>
      </c>
      <c r="W131" s="70"/>
      <c r="X131" s="2"/>
      <c r="Y131" s="144"/>
      <c r="Z131" s="1"/>
      <c r="AA131" s="1"/>
      <c r="AB131" s="1"/>
      <c r="AC131" s="1"/>
      <c r="AD131" s="1"/>
      <c r="AE131" s="1"/>
      <c r="AF131" s="1"/>
      <c r="AG131" s="1"/>
      <c r="AH131" s="1"/>
      <c r="AI131" s="1"/>
      <c r="AJ131" s="1"/>
      <c r="AL131" s="2"/>
      <c r="AM131" s="2"/>
      <c r="AN131" s="2"/>
      <c r="AQ131" s="2"/>
      <c r="AR131" s="2"/>
      <c r="AS131" s="2"/>
    </row>
    <row r="132" spans="5:45" ht="20.100000000000001" customHeight="1" thickBot="1">
      <c r="E132" s="28"/>
      <c r="F132" s="87" t="s">
        <v>196</v>
      </c>
      <c r="G132" s="131" t="s">
        <v>112</v>
      </c>
      <c r="H132" s="124"/>
      <c r="I132" s="1"/>
      <c r="J132" s="28"/>
      <c r="K132" s="87" t="s">
        <v>196</v>
      </c>
      <c r="L132" s="131" t="s">
        <v>112</v>
      </c>
      <c r="M132" s="124"/>
      <c r="N132" s="1"/>
      <c r="O132" s="28"/>
      <c r="P132" s="87" t="s">
        <v>196</v>
      </c>
      <c r="Q132" s="131" t="s">
        <v>112</v>
      </c>
      <c r="R132" s="124"/>
      <c r="S132" s="1"/>
      <c r="T132" s="135"/>
      <c r="U132" s="87" t="s">
        <v>196</v>
      </c>
      <c r="V132" s="131" t="s">
        <v>112</v>
      </c>
      <c r="W132" s="124"/>
      <c r="X132" s="2"/>
      <c r="Y132" s="144"/>
      <c r="Z132" s="1"/>
      <c r="AA132" s="1"/>
      <c r="AB132" s="1"/>
      <c r="AC132" s="1"/>
      <c r="AD132" s="1"/>
      <c r="AE132" s="1"/>
      <c r="AF132" s="1"/>
      <c r="AG132" s="1"/>
      <c r="AH132" s="1"/>
      <c r="AI132" s="1"/>
      <c r="AJ132" s="1"/>
      <c r="AL132" s="2"/>
      <c r="AM132" s="2"/>
      <c r="AN132" s="2"/>
      <c r="AQ132" s="2"/>
      <c r="AR132" s="2"/>
      <c r="AS132" s="2"/>
    </row>
    <row r="133" spans="5:45" ht="20.100000000000001" customHeight="1" thickTop="1" thickBot="1">
      <c r="E133" s="116" t="s">
        <v>405</v>
      </c>
      <c r="F133" s="281">
        <f>G133</f>
        <v>0</v>
      </c>
      <c r="G133" s="121">
        <f t="shared" ref="G133:G141" si="4">IF($F$98="x",H133,0)</f>
        <v>0</v>
      </c>
      <c r="H133" s="130">
        <v>7.0000000000000007E-2</v>
      </c>
      <c r="I133" s="1"/>
      <c r="J133" s="116" t="s">
        <v>405</v>
      </c>
      <c r="K133" s="281">
        <f>L133</f>
        <v>0</v>
      </c>
      <c r="L133" s="121">
        <f t="shared" ref="L133:L141" si="5">IF($F$99="x",M133,0)</f>
        <v>0</v>
      </c>
      <c r="M133" s="130">
        <v>7.0000000000000007E-2</v>
      </c>
      <c r="N133" s="1"/>
      <c r="O133" s="116" t="s">
        <v>405</v>
      </c>
      <c r="P133" s="281">
        <f>Q133</f>
        <v>0</v>
      </c>
      <c r="Q133" s="121">
        <f t="shared" ref="Q133:Q141" si="6">IF($F$100="x",R133,0)</f>
        <v>0</v>
      </c>
      <c r="R133" s="130">
        <v>7.0000000000000007E-2</v>
      </c>
      <c r="S133" s="1"/>
      <c r="T133" s="116" t="s">
        <v>405</v>
      </c>
      <c r="U133" s="281">
        <f>V133</f>
        <v>0</v>
      </c>
      <c r="V133" s="121">
        <f t="shared" ref="V133:V141" si="7">IF($F$101="x",W133,0)</f>
        <v>0</v>
      </c>
      <c r="W133" s="130">
        <v>7.0000000000000007E-2</v>
      </c>
      <c r="X133" s="2"/>
      <c r="Y133" s="144"/>
      <c r="Z133" s="1"/>
      <c r="AA133" s="1"/>
      <c r="AB133" s="1"/>
      <c r="AC133" s="1"/>
      <c r="AD133" s="1"/>
      <c r="AE133" s="1"/>
      <c r="AF133" s="1"/>
      <c r="AG133" s="1"/>
      <c r="AH133" s="1"/>
      <c r="AI133" s="1"/>
      <c r="AJ133" s="1"/>
      <c r="AL133" s="2"/>
      <c r="AM133" s="2"/>
      <c r="AN133" s="2"/>
      <c r="AQ133" s="2"/>
      <c r="AR133" s="2"/>
      <c r="AS133" s="2"/>
    </row>
    <row r="134" spans="5:45" ht="35.1" customHeight="1" thickTop="1" thickBot="1">
      <c r="E134" s="116" t="s">
        <v>407</v>
      </c>
      <c r="F134" s="317">
        <f>G134</f>
        <v>0</v>
      </c>
      <c r="G134" s="121">
        <f t="shared" si="4"/>
        <v>0</v>
      </c>
      <c r="H134" s="130">
        <v>0.14000000000000001</v>
      </c>
      <c r="I134" s="1"/>
      <c r="J134" s="116" t="s">
        <v>407</v>
      </c>
      <c r="K134" s="317">
        <f>L134</f>
        <v>0</v>
      </c>
      <c r="L134" s="121">
        <f t="shared" si="5"/>
        <v>0</v>
      </c>
      <c r="M134" s="130">
        <v>0.14000000000000001</v>
      </c>
      <c r="N134" s="1"/>
      <c r="O134" s="116" t="s">
        <v>407</v>
      </c>
      <c r="P134" s="317">
        <f>Q134</f>
        <v>0</v>
      </c>
      <c r="Q134" s="121">
        <f t="shared" si="6"/>
        <v>0</v>
      </c>
      <c r="R134" s="130">
        <v>0.14000000000000001</v>
      </c>
      <c r="S134" s="1"/>
      <c r="T134" s="116" t="s">
        <v>407</v>
      </c>
      <c r="U134" s="317">
        <f>V134</f>
        <v>0</v>
      </c>
      <c r="V134" s="121">
        <f t="shared" si="7"/>
        <v>0</v>
      </c>
      <c r="W134" s="130">
        <v>0.14000000000000001</v>
      </c>
      <c r="X134" s="2"/>
      <c r="Y134" s="144"/>
      <c r="Z134" s="1"/>
      <c r="AA134" s="1"/>
      <c r="AB134" s="1"/>
      <c r="AC134" s="1"/>
      <c r="AD134" s="1"/>
      <c r="AE134" s="1"/>
      <c r="AF134" s="1"/>
      <c r="AG134" s="1"/>
      <c r="AH134" s="1"/>
      <c r="AI134" s="1"/>
      <c r="AJ134" s="1"/>
      <c r="AL134" s="2"/>
      <c r="AM134" s="2"/>
      <c r="AN134" s="2"/>
      <c r="AQ134" s="2"/>
      <c r="AR134" s="2"/>
      <c r="AS134" s="2"/>
    </row>
    <row r="135" spans="5:45" ht="20.100000000000001" customHeight="1" thickTop="1" thickBot="1">
      <c r="E135" s="116" t="s">
        <v>408</v>
      </c>
      <c r="F135" s="327">
        <f>SUM(G135:G136)</f>
        <v>0</v>
      </c>
      <c r="G135" s="121">
        <f t="shared" si="4"/>
        <v>0</v>
      </c>
      <c r="H135" s="130">
        <v>7.0000000000000007E-2</v>
      </c>
      <c r="I135" s="1"/>
      <c r="J135" s="116" t="s">
        <v>408</v>
      </c>
      <c r="K135" s="327">
        <f>SUM(L135:L136)</f>
        <v>0</v>
      </c>
      <c r="L135" s="121">
        <f t="shared" si="5"/>
        <v>0</v>
      </c>
      <c r="M135" s="130">
        <v>7.0000000000000007E-2</v>
      </c>
      <c r="N135" s="1"/>
      <c r="O135" s="116" t="s">
        <v>408</v>
      </c>
      <c r="P135" s="327">
        <f>SUM(Q135:Q136)</f>
        <v>0</v>
      </c>
      <c r="Q135" s="121">
        <f t="shared" si="6"/>
        <v>0</v>
      </c>
      <c r="R135" s="130">
        <v>7.0000000000000007E-2</v>
      </c>
      <c r="S135" s="1"/>
      <c r="T135" s="116" t="s">
        <v>408</v>
      </c>
      <c r="U135" s="327">
        <f>SUM(V135:V136)</f>
        <v>0</v>
      </c>
      <c r="V135" s="121">
        <f t="shared" si="7"/>
        <v>0</v>
      </c>
      <c r="W135" s="130">
        <v>7.0000000000000007E-2</v>
      </c>
      <c r="X135" s="2"/>
      <c r="Y135" s="144"/>
      <c r="Z135" s="1"/>
      <c r="AA135" s="1"/>
      <c r="AB135" s="1"/>
      <c r="AC135" s="1"/>
      <c r="AD135" s="1"/>
      <c r="AE135" s="1"/>
      <c r="AF135" s="1"/>
      <c r="AG135" s="1"/>
      <c r="AH135" s="1"/>
      <c r="AI135" s="1"/>
      <c r="AJ135" s="1"/>
      <c r="AL135" s="2"/>
      <c r="AM135" s="2"/>
      <c r="AN135" s="2"/>
      <c r="AQ135" s="2"/>
      <c r="AR135" s="2"/>
      <c r="AS135" s="2"/>
    </row>
    <row r="136" spans="5:45" ht="20.100000000000001" customHeight="1" thickTop="1" thickBot="1">
      <c r="E136" s="117" t="s">
        <v>350</v>
      </c>
      <c r="F136" s="328"/>
      <c r="G136" s="121">
        <f t="shared" si="4"/>
        <v>0</v>
      </c>
      <c r="H136" s="130">
        <v>7.0000000000000007E-2</v>
      </c>
      <c r="I136" s="1"/>
      <c r="J136" s="117" t="s">
        <v>350</v>
      </c>
      <c r="K136" s="328"/>
      <c r="L136" s="121">
        <f t="shared" si="5"/>
        <v>0</v>
      </c>
      <c r="M136" s="130">
        <v>7.0000000000000007E-2</v>
      </c>
      <c r="N136" s="1"/>
      <c r="O136" s="117" t="s">
        <v>350</v>
      </c>
      <c r="P136" s="328"/>
      <c r="Q136" s="121">
        <f t="shared" si="6"/>
        <v>0</v>
      </c>
      <c r="R136" s="130">
        <v>7.0000000000000007E-2</v>
      </c>
      <c r="S136" s="1"/>
      <c r="T136" s="117" t="s">
        <v>350</v>
      </c>
      <c r="U136" s="328"/>
      <c r="V136" s="121">
        <f t="shared" si="7"/>
        <v>0</v>
      </c>
      <c r="W136" s="130">
        <v>7.0000000000000007E-2</v>
      </c>
      <c r="X136" s="2"/>
      <c r="Y136" s="144"/>
      <c r="Z136" s="1"/>
      <c r="AA136" s="1"/>
      <c r="AB136" s="1"/>
      <c r="AC136" s="1"/>
      <c r="AD136" s="1"/>
      <c r="AE136" s="1"/>
      <c r="AF136" s="1"/>
      <c r="AG136" s="1"/>
      <c r="AH136" s="1"/>
      <c r="AI136" s="1"/>
      <c r="AJ136" s="1"/>
      <c r="AL136" s="2"/>
      <c r="AM136" s="2"/>
      <c r="AN136" s="2"/>
      <c r="AQ136" s="2"/>
      <c r="AR136" s="2"/>
      <c r="AS136" s="2"/>
    </row>
    <row r="137" spans="5:45" ht="23.1" customHeight="1" thickTop="1" thickBot="1">
      <c r="E137" s="116" t="s">
        <v>82</v>
      </c>
      <c r="F137" s="281">
        <f>G137</f>
        <v>0</v>
      </c>
      <c r="G137" s="121">
        <f t="shared" si="4"/>
        <v>0</v>
      </c>
      <c r="H137" s="130">
        <v>0.14000000000000001</v>
      </c>
      <c r="I137" s="1"/>
      <c r="J137" s="116" t="s">
        <v>82</v>
      </c>
      <c r="K137" s="281">
        <f>L137</f>
        <v>0</v>
      </c>
      <c r="L137" s="121">
        <f t="shared" si="5"/>
        <v>0</v>
      </c>
      <c r="M137" s="130">
        <v>0.14000000000000001</v>
      </c>
      <c r="N137" s="1"/>
      <c r="O137" s="116" t="s">
        <v>82</v>
      </c>
      <c r="P137" s="281">
        <f>Q137</f>
        <v>0</v>
      </c>
      <c r="Q137" s="121">
        <f t="shared" si="6"/>
        <v>0</v>
      </c>
      <c r="R137" s="130">
        <v>0.14000000000000001</v>
      </c>
      <c r="S137" s="1"/>
      <c r="T137" s="116" t="s">
        <v>82</v>
      </c>
      <c r="U137" s="281">
        <f>V137</f>
        <v>0</v>
      </c>
      <c r="V137" s="121">
        <f t="shared" si="7"/>
        <v>0</v>
      </c>
      <c r="W137" s="130">
        <v>0.14000000000000001</v>
      </c>
      <c r="X137" s="2"/>
      <c r="Y137" s="144"/>
      <c r="Z137" s="1"/>
      <c r="AA137" s="1"/>
      <c r="AN137" s="2"/>
      <c r="AQ137" s="2"/>
      <c r="AR137" s="2"/>
      <c r="AS137" s="2"/>
    </row>
    <row r="138" spans="5:45" ht="20.100000000000001" customHeight="1" thickTop="1" thickBot="1">
      <c r="E138" s="116" t="s">
        <v>351</v>
      </c>
      <c r="F138" s="327">
        <f>SUM(G138:G139)</f>
        <v>0</v>
      </c>
      <c r="G138" s="121">
        <f t="shared" si="4"/>
        <v>0</v>
      </c>
      <c r="H138" s="130">
        <v>7.0000000000000007E-2</v>
      </c>
      <c r="I138" s="1"/>
      <c r="J138" s="116" t="s">
        <v>351</v>
      </c>
      <c r="K138" s="327">
        <f>SUM(L138:L139)</f>
        <v>0</v>
      </c>
      <c r="L138" s="121">
        <f t="shared" si="5"/>
        <v>0</v>
      </c>
      <c r="M138" s="130">
        <v>7.0000000000000007E-2</v>
      </c>
      <c r="N138" s="1"/>
      <c r="O138" s="116" t="s">
        <v>351</v>
      </c>
      <c r="P138" s="327">
        <f>SUM(Q138:Q139)</f>
        <v>0</v>
      </c>
      <c r="Q138" s="121">
        <f t="shared" si="6"/>
        <v>0</v>
      </c>
      <c r="R138" s="130">
        <v>7.0000000000000007E-2</v>
      </c>
      <c r="S138" s="1"/>
      <c r="T138" s="116" t="s">
        <v>351</v>
      </c>
      <c r="U138" s="327">
        <f>SUM(V138:V139)</f>
        <v>0</v>
      </c>
      <c r="V138" s="121">
        <f t="shared" si="7"/>
        <v>0</v>
      </c>
      <c r="W138" s="130">
        <v>7.0000000000000007E-2</v>
      </c>
      <c r="X138" s="2"/>
      <c r="Y138" s="144"/>
      <c r="Z138" s="1"/>
      <c r="AA138" s="1"/>
      <c r="AQ138" s="2"/>
      <c r="AR138" s="2"/>
      <c r="AS138" s="2"/>
    </row>
    <row r="139" spans="5:45" ht="20.100000000000001" customHeight="1" thickTop="1" thickBot="1">
      <c r="E139" s="117" t="s">
        <v>352</v>
      </c>
      <c r="F139" s="328"/>
      <c r="G139" s="121">
        <f t="shared" si="4"/>
        <v>0</v>
      </c>
      <c r="H139" s="130">
        <v>7.0000000000000007E-2</v>
      </c>
      <c r="I139" s="1"/>
      <c r="J139" s="117" t="s">
        <v>352</v>
      </c>
      <c r="K139" s="328"/>
      <c r="L139" s="121">
        <f t="shared" si="5"/>
        <v>0</v>
      </c>
      <c r="M139" s="130">
        <v>7.0000000000000007E-2</v>
      </c>
      <c r="N139" s="1"/>
      <c r="O139" s="117" t="s">
        <v>352</v>
      </c>
      <c r="P139" s="328"/>
      <c r="Q139" s="121">
        <f t="shared" si="6"/>
        <v>0</v>
      </c>
      <c r="R139" s="130">
        <v>7.0000000000000007E-2</v>
      </c>
      <c r="S139" s="1"/>
      <c r="T139" s="117" t="s">
        <v>352</v>
      </c>
      <c r="U139" s="328"/>
      <c r="V139" s="121">
        <f t="shared" si="7"/>
        <v>0</v>
      </c>
      <c r="W139" s="130">
        <v>7.0000000000000007E-2</v>
      </c>
      <c r="X139" s="2"/>
      <c r="Y139" s="144"/>
      <c r="Z139" s="1"/>
      <c r="AA139" s="1"/>
      <c r="AQ139" s="2"/>
      <c r="AR139" s="2"/>
      <c r="AS139" s="2"/>
    </row>
    <row r="140" spans="5:45" ht="20.100000000000001" customHeight="1" thickTop="1" thickBot="1">
      <c r="E140" s="116" t="s">
        <v>353</v>
      </c>
      <c r="F140" s="312">
        <f>G140</f>
        <v>0</v>
      </c>
      <c r="G140" s="121">
        <f t="shared" si="4"/>
        <v>0</v>
      </c>
      <c r="H140" s="130">
        <v>0.08</v>
      </c>
      <c r="I140" s="1"/>
      <c r="J140" s="116" t="s">
        <v>353</v>
      </c>
      <c r="K140" s="312">
        <f>L140</f>
        <v>0</v>
      </c>
      <c r="L140" s="121">
        <f t="shared" si="5"/>
        <v>0</v>
      </c>
      <c r="M140" s="130">
        <v>0.08</v>
      </c>
      <c r="N140" s="1"/>
      <c r="O140" s="116" t="s">
        <v>353</v>
      </c>
      <c r="P140" s="312">
        <f>Q140</f>
        <v>0</v>
      </c>
      <c r="Q140" s="121">
        <f t="shared" si="6"/>
        <v>0</v>
      </c>
      <c r="R140" s="130">
        <v>0.08</v>
      </c>
      <c r="S140" s="1"/>
      <c r="T140" s="116" t="s">
        <v>353</v>
      </c>
      <c r="U140" s="312">
        <f>V140</f>
        <v>0</v>
      </c>
      <c r="V140" s="121">
        <f t="shared" si="7"/>
        <v>0</v>
      </c>
      <c r="W140" s="130">
        <v>0.08</v>
      </c>
      <c r="X140" s="2"/>
      <c r="Y140" s="144"/>
      <c r="Z140" s="1"/>
      <c r="AA140" s="1"/>
      <c r="AQ140" s="2"/>
      <c r="AR140" s="2"/>
      <c r="AS140" s="2"/>
    </row>
    <row r="141" spans="5:45" ht="20.100000000000001" customHeight="1" thickTop="1" thickBot="1">
      <c r="E141" s="276" t="s">
        <v>406</v>
      </c>
      <c r="F141" s="281">
        <f>G141</f>
        <v>0</v>
      </c>
      <c r="G141" s="121">
        <f t="shared" si="4"/>
        <v>0</v>
      </c>
      <c r="H141" s="130">
        <v>7.0000000000000007E-2</v>
      </c>
      <c r="I141" s="1"/>
      <c r="J141" s="276" t="s">
        <v>406</v>
      </c>
      <c r="K141" s="282">
        <f>L141</f>
        <v>0</v>
      </c>
      <c r="L141" s="122">
        <f t="shared" si="5"/>
        <v>0</v>
      </c>
      <c r="M141" s="130">
        <v>7.0000000000000007E-2</v>
      </c>
      <c r="N141" s="1"/>
      <c r="O141" s="276" t="s">
        <v>406</v>
      </c>
      <c r="P141" s="282">
        <f>Q141</f>
        <v>0</v>
      </c>
      <c r="Q141" s="122">
        <f t="shared" si="6"/>
        <v>0</v>
      </c>
      <c r="R141" s="130">
        <v>7.0000000000000007E-2</v>
      </c>
      <c r="S141" s="1"/>
      <c r="T141" s="276" t="s">
        <v>406</v>
      </c>
      <c r="U141" s="282">
        <f>V141</f>
        <v>0</v>
      </c>
      <c r="V141" s="122">
        <f t="shared" si="7"/>
        <v>0</v>
      </c>
      <c r="W141" s="130">
        <v>7.0000000000000007E-2</v>
      </c>
      <c r="X141" s="2"/>
      <c r="Y141" s="144"/>
      <c r="Z141" s="1"/>
      <c r="AA141" s="1"/>
      <c r="AQ141" s="2"/>
      <c r="AR141" s="2"/>
      <c r="AS141" s="2"/>
    </row>
    <row r="142" spans="5:45" ht="30" customHeight="1" thickBot="1">
      <c r="E142" s="29"/>
      <c r="F142" s="133">
        <f>SUM(F133:F141)</f>
        <v>0</v>
      </c>
      <c r="G142" s="133">
        <f>SUM(G133:G141)</f>
        <v>0</v>
      </c>
      <c r="H142" s="132"/>
      <c r="I142" s="1"/>
      <c r="J142" s="29"/>
      <c r="K142" s="133">
        <f>SUM(K133:K141)</f>
        <v>0</v>
      </c>
      <c r="L142" s="133">
        <f>SUM(L133:L141)</f>
        <v>0</v>
      </c>
      <c r="M142" s="132"/>
      <c r="N142" s="1"/>
      <c r="O142" s="29"/>
      <c r="P142" s="133">
        <f>SUM(P133:P141)</f>
        <v>0</v>
      </c>
      <c r="Q142" s="133">
        <f>SUM(Q133:Q141)</f>
        <v>0</v>
      </c>
      <c r="R142" s="132"/>
      <c r="S142" s="1"/>
      <c r="T142" s="31"/>
      <c r="U142" s="133">
        <f>SUM(U133:U141)</f>
        <v>0</v>
      </c>
      <c r="V142" s="133">
        <f>SUM(V133:V141)</f>
        <v>0</v>
      </c>
      <c r="W142" s="136"/>
      <c r="X142" s="2"/>
      <c r="Y142" s="144"/>
      <c r="Z142" s="1"/>
      <c r="AA142" s="1"/>
      <c r="AQ142" s="2"/>
      <c r="AR142" s="2"/>
      <c r="AS142" s="2"/>
    </row>
    <row r="143" spans="5:45" ht="20.100000000000001" customHeight="1">
      <c r="X143" s="2"/>
      <c r="Y143" s="144"/>
      <c r="Z143" s="1"/>
      <c r="AA143" s="1"/>
      <c r="AQ143" s="2"/>
      <c r="AR143" s="2"/>
      <c r="AS143" s="2"/>
    </row>
    <row r="144" spans="5:45" ht="20.100000000000001" customHeight="1">
      <c r="X144" s="2"/>
      <c r="Y144" s="142"/>
    </row>
    <row r="145" spans="1:45" ht="20.100000000000001" customHeight="1">
      <c r="X145" s="2"/>
      <c r="Y145" s="144"/>
      <c r="Z145" s="1"/>
      <c r="AA145" s="1"/>
      <c r="AQ145" s="2"/>
      <c r="AR145" s="2"/>
      <c r="AS145" s="2"/>
    </row>
    <row r="146" spans="1:45" ht="15" customHeight="1">
      <c r="Y146" s="142"/>
      <c r="AQ146" s="2"/>
      <c r="AR146" s="2"/>
      <c r="AS146" s="2"/>
    </row>
    <row r="147" spans="1:45" ht="15" customHeight="1">
      <c r="Y147" s="142"/>
      <c r="AQ147" s="2"/>
      <c r="AR147" s="2"/>
      <c r="AS147" s="2"/>
    </row>
    <row r="148" spans="1:45" ht="15" customHeight="1">
      <c r="A148" s="1"/>
      <c r="B148" s="1"/>
      <c r="C148" s="1"/>
      <c r="D148" s="1"/>
      <c r="E148" s="1"/>
      <c r="F148" s="1"/>
      <c r="G148" s="1"/>
      <c r="H148" s="1"/>
      <c r="I148" s="1"/>
      <c r="J148" s="1"/>
      <c r="K148" s="1"/>
      <c r="L148" s="1"/>
      <c r="N148" s="1"/>
      <c r="O148" s="1"/>
      <c r="P148" s="1"/>
      <c r="Q148" s="1"/>
      <c r="T148" s="1"/>
      <c r="U148" s="1"/>
      <c r="V148" s="1"/>
      <c r="W148" s="1"/>
      <c r="X148" s="1"/>
      <c r="Y148" s="142"/>
      <c r="Z148" s="1"/>
      <c r="AA148" s="1"/>
      <c r="AB148" s="1"/>
      <c r="AC148" s="1"/>
      <c r="AD148" s="1"/>
      <c r="AE148" s="1"/>
      <c r="AF148" s="1"/>
      <c r="AG148" s="1"/>
      <c r="AH148" s="1"/>
      <c r="AI148" s="1"/>
      <c r="AJ148" s="1"/>
      <c r="AQ148" s="2"/>
      <c r="AR148" s="2"/>
      <c r="AS148" s="2"/>
    </row>
    <row r="149" spans="1:45" ht="15" customHeight="1">
      <c r="A149" s="1"/>
      <c r="B149" s="1"/>
      <c r="C149" s="1"/>
      <c r="D149" s="1"/>
      <c r="E149" s="1"/>
      <c r="F149" s="1"/>
      <c r="G149" s="1"/>
      <c r="H149" s="1"/>
      <c r="I149" s="1"/>
      <c r="J149" s="1"/>
      <c r="K149" s="1"/>
      <c r="L149" s="1"/>
      <c r="N149" s="1"/>
      <c r="O149" s="1"/>
      <c r="P149" s="1"/>
      <c r="Q149" s="1"/>
      <c r="T149" s="1"/>
      <c r="U149" s="1"/>
      <c r="V149" s="1"/>
      <c r="W149" s="1"/>
      <c r="X149" s="1"/>
      <c r="Y149" s="142"/>
      <c r="Z149" s="1"/>
      <c r="AA149" s="1"/>
      <c r="AB149" s="1"/>
      <c r="AC149" s="1"/>
      <c r="AD149" s="1"/>
      <c r="AE149" s="1"/>
      <c r="AF149" s="1"/>
      <c r="AG149" s="1"/>
      <c r="AH149" s="1"/>
      <c r="AI149" s="1"/>
      <c r="AJ149" s="1"/>
      <c r="AM149" s="14"/>
      <c r="AN149" s="14"/>
      <c r="AQ149" s="2"/>
      <c r="AR149" s="2"/>
      <c r="AS149" s="2"/>
    </row>
    <row r="150" spans="1:45" ht="15" customHeight="1">
      <c r="A150" s="1"/>
      <c r="B150" s="1"/>
      <c r="Y150" s="142"/>
      <c r="AI150" s="1"/>
      <c r="AJ150" s="1"/>
      <c r="AL150" s="14"/>
      <c r="AM150" s="1"/>
      <c r="AP150" s="14"/>
      <c r="AQ150" s="1"/>
      <c r="AR150" s="1"/>
      <c r="AS150" s="2"/>
    </row>
    <row r="151" spans="1:45" ht="15" customHeight="1">
      <c r="A151" s="1"/>
      <c r="B151" s="1"/>
      <c r="Y151" s="142"/>
      <c r="AI151" s="1"/>
      <c r="AJ151" s="1"/>
      <c r="AL151" s="14"/>
      <c r="AM151" s="1"/>
      <c r="AP151" s="14"/>
      <c r="AQ151" s="1"/>
      <c r="AR151" s="1"/>
      <c r="AS151" s="2"/>
    </row>
    <row r="152" spans="1:45" ht="29.1" customHeight="1">
      <c r="A152" s="137"/>
      <c r="B152" s="138" t="s">
        <v>133</v>
      </c>
      <c r="C152" s="139"/>
      <c r="D152" s="137"/>
      <c r="E152" s="137"/>
      <c r="F152" s="137"/>
      <c r="G152" s="137"/>
      <c r="H152" s="137"/>
      <c r="I152" s="137"/>
      <c r="J152" s="137"/>
      <c r="K152" s="137"/>
      <c r="L152" s="137"/>
      <c r="M152" s="137"/>
      <c r="N152" s="137"/>
      <c r="O152" s="137"/>
      <c r="P152" s="137"/>
      <c r="Q152" s="137"/>
      <c r="R152" s="137"/>
      <c r="S152" s="137"/>
      <c r="T152" s="137"/>
      <c r="U152" s="137"/>
      <c r="V152" s="137"/>
      <c r="W152" s="137"/>
      <c r="X152" s="137"/>
      <c r="AI152" s="1"/>
      <c r="AJ152" s="1"/>
      <c r="AL152" s="14"/>
      <c r="AM152" s="1"/>
      <c r="AP152" s="14"/>
      <c r="AQ152" s="1"/>
      <c r="AR152" s="1"/>
      <c r="AS152" s="2"/>
    </row>
    <row r="153" spans="1:45" ht="15" customHeight="1">
      <c r="A153" s="1"/>
      <c r="B153" s="1"/>
      <c r="AI153" s="1"/>
      <c r="AJ153" s="1"/>
      <c r="AL153" s="14"/>
      <c r="AM153" s="1"/>
      <c r="AP153" s="14"/>
      <c r="AQ153" s="1"/>
      <c r="AR153" s="1"/>
      <c r="AS153" s="2"/>
    </row>
    <row r="154" spans="1:45" ht="15" customHeight="1">
      <c r="A154" s="1"/>
      <c r="B154" s="1"/>
      <c r="AI154" s="1"/>
      <c r="AJ154" s="1"/>
      <c r="AL154" s="14"/>
      <c r="AM154" s="1"/>
      <c r="AP154" s="14"/>
      <c r="AQ154" s="1"/>
      <c r="AR154" s="1"/>
      <c r="AS154" s="2"/>
    </row>
    <row r="155" spans="1:45" ht="15" customHeight="1">
      <c r="A155" s="1"/>
      <c r="B155" s="1"/>
      <c r="AI155" s="1"/>
      <c r="AJ155" s="1"/>
      <c r="AL155" s="14"/>
      <c r="AM155" s="1"/>
      <c r="AP155" s="14"/>
      <c r="AQ155" s="1"/>
      <c r="AR155" s="1"/>
      <c r="AS155" s="2"/>
    </row>
    <row r="156" spans="1:45" ht="15" customHeight="1">
      <c r="A156" s="1"/>
      <c r="B156" s="1"/>
      <c r="F156" s="287" t="s">
        <v>369</v>
      </c>
      <c r="AI156" s="1"/>
      <c r="AJ156" s="1"/>
      <c r="AL156" s="14"/>
      <c r="AM156" s="1"/>
      <c r="AP156" s="14"/>
      <c r="AQ156" s="1"/>
      <c r="AR156" s="1"/>
      <c r="AS156" s="2"/>
    </row>
    <row r="157" spans="1:45" ht="15" customHeight="1">
      <c r="A157" s="1"/>
      <c r="B157" s="1"/>
      <c r="F157" s="287" t="s">
        <v>400</v>
      </c>
      <c r="AI157" s="1"/>
      <c r="AJ157" s="1"/>
      <c r="AL157" s="14"/>
      <c r="AM157" s="1"/>
      <c r="AP157" s="14"/>
      <c r="AQ157" s="1"/>
      <c r="AR157" s="1"/>
      <c r="AS157" s="2"/>
    </row>
    <row r="158" spans="1:45" ht="15" customHeight="1">
      <c r="A158" s="1"/>
      <c r="B158" s="1"/>
      <c r="F158" s="287" t="s">
        <v>371</v>
      </c>
      <c r="AI158" s="1"/>
      <c r="AJ158" s="1"/>
      <c r="AL158" s="14"/>
      <c r="AM158" s="1"/>
      <c r="AP158" s="14"/>
      <c r="AQ158" s="1"/>
      <c r="AR158" s="1"/>
      <c r="AS158" s="2"/>
    </row>
    <row r="159" spans="1:45" ht="15" customHeight="1">
      <c r="A159" s="1"/>
      <c r="B159" s="1"/>
      <c r="AI159" s="1"/>
      <c r="AJ159" s="1"/>
      <c r="AL159" s="14"/>
      <c r="AM159" s="1"/>
      <c r="AP159" s="14"/>
      <c r="AQ159" s="1"/>
      <c r="AR159" s="1"/>
      <c r="AS159" s="2"/>
    </row>
    <row r="160" spans="1:45" ht="15" customHeight="1">
      <c r="A160" s="1"/>
      <c r="B160" s="1"/>
      <c r="AI160" s="1"/>
      <c r="AJ160" s="1"/>
      <c r="AL160" s="14"/>
      <c r="AM160" s="1"/>
      <c r="AP160" s="14"/>
      <c r="AQ160" s="1"/>
      <c r="AR160" s="1"/>
      <c r="AS160" s="2"/>
    </row>
    <row r="161" spans="1:45" ht="15" customHeight="1">
      <c r="A161" s="1"/>
      <c r="B161" s="1"/>
      <c r="AI161" s="1"/>
      <c r="AJ161" s="1"/>
      <c r="AL161" s="14"/>
      <c r="AM161" s="1"/>
      <c r="AP161" s="14"/>
      <c r="AQ161" s="1"/>
      <c r="AR161" s="1"/>
      <c r="AS161" s="2"/>
    </row>
    <row r="162" spans="1:45" ht="15" customHeight="1" thickBot="1">
      <c r="A162" s="1"/>
      <c r="B162" s="1"/>
      <c r="AI162" s="1"/>
      <c r="AJ162" s="1"/>
      <c r="AL162" s="14"/>
      <c r="AM162" s="1"/>
      <c r="AP162" s="14"/>
      <c r="AQ162" s="1"/>
      <c r="AR162" s="1"/>
      <c r="AS162" s="2"/>
    </row>
    <row r="163" spans="1:45" ht="27.95" customHeight="1">
      <c r="C163" s="331" t="s">
        <v>90</v>
      </c>
      <c r="D163" s="332"/>
      <c r="AI163" s="1"/>
      <c r="AJ163" s="1"/>
      <c r="AL163" s="14"/>
      <c r="AM163" s="1"/>
      <c r="AP163" s="14"/>
      <c r="AQ163" s="1"/>
      <c r="AR163" s="1"/>
      <c r="AS163" s="2"/>
    </row>
    <row r="164" spans="1:45" ht="23.1" customHeight="1">
      <c r="C164" s="302">
        <f>+HLOOKUP(Evaluation!AT46,Evaluation!$AB$70:$AQ$72,2,FALSE)</f>
        <v>1</v>
      </c>
      <c r="D164" s="303" t="str">
        <f>+HLOOKUP(Evaluation!AT46,Evaluation!$AB$70:$AQ$72,3,FALSE)</f>
        <v>REFerence (7b)</v>
      </c>
      <c r="AI164" s="1"/>
      <c r="AJ164" s="1"/>
      <c r="AL164" s="14"/>
      <c r="AM164" s="1"/>
      <c r="AN164" s="14"/>
      <c r="AO164" s="14"/>
      <c r="AP164" s="14"/>
      <c r="AQ164" s="1"/>
      <c r="AR164" s="1"/>
      <c r="AS164" s="2"/>
    </row>
    <row r="165" spans="1:45" ht="23.1" customHeight="1">
      <c r="C165" s="304">
        <f>+HLOOKUP(Evaluation!AT47,Evaluation!$AB$70:$AQ$72,2,FALSE)</f>
        <v>2</v>
      </c>
      <c r="D165" s="305" t="str">
        <f>+HLOOKUP(Evaluation!AT47,Evaluation!$AB$70:$AQ$72,3,FALSE)</f>
        <v>FIP-soft (2c)</v>
      </c>
      <c r="AI165" s="1"/>
      <c r="AJ165" s="1"/>
      <c r="AL165" s="14"/>
      <c r="AM165" s="1"/>
      <c r="AN165" s="14"/>
      <c r="AO165" s="14"/>
      <c r="AP165" s="14"/>
      <c r="AQ165" s="1"/>
      <c r="AR165" s="1"/>
      <c r="AS165" s="2"/>
    </row>
    <row r="166" spans="1:45" ht="23.1" customHeight="1">
      <c r="C166" s="304">
        <f>+HLOOKUP(Evaluation!AT48,Evaluation!$AB$70:$AQ$72,2,FALSE)</f>
        <v>3</v>
      </c>
      <c r="D166" s="305" t="str">
        <f>+HLOOKUP(Evaluation!AT48,Evaluation!$AB$70:$AQ$72,3,FALSE)</f>
        <v>REFerence (7a)</v>
      </c>
      <c r="AI166" s="1"/>
      <c r="AJ166" s="1"/>
      <c r="AL166" s="14"/>
      <c r="AM166" s="1"/>
      <c r="AN166" s="14"/>
      <c r="AO166" s="14"/>
      <c r="AP166" s="14"/>
      <c r="AQ166" s="1"/>
      <c r="AR166" s="1"/>
      <c r="AS166" s="2"/>
    </row>
    <row r="167" spans="1:45" ht="23.1" customHeight="1">
      <c r="C167" s="304">
        <f>+HLOOKUP(Evaluation!AT49,Evaluation!$AB$70:$AQ$72,2,FALSE)</f>
        <v>4</v>
      </c>
      <c r="D167" s="305" t="str">
        <f>+HLOOKUP(Evaluation!AT49,Evaluation!$AB$70:$AQ$72,3,FALSE)</f>
        <v>QUOunbanded-soft (4c)</v>
      </c>
      <c r="AI167" s="1"/>
      <c r="AJ167" s="1"/>
      <c r="AL167" s="14"/>
      <c r="AM167" s="1"/>
      <c r="AN167" s="14"/>
      <c r="AO167" s="14"/>
      <c r="AP167" s="14"/>
      <c r="AQ167" s="1"/>
      <c r="AR167" s="1"/>
      <c r="AS167" s="2"/>
    </row>
    <row r="168" spans="1:45" ht="23.1" customHeight="1">
      <c r="C168" s="304">
        <f>+HLOOKUP(Evaluation!AT50,Evaluation!$AB$70:$AQ$72,2,FALSE)</f>
        <v>5</v>
      </c>
      <c r="D168" s="305" t="str">
        <f>+HLOOKUP(Evaluation!AT50,Evaluation!$AB$70:$AQ$72,3,FALSE)</f>
        <v>FIT-soft (1c)</v>
      </c>
      <c r="AI168" s="1"/>
      <c r="AJ168" s="1"/>
      <c r="AL168" s="14"/>
      <c r="AM168" s="1"/>
      <c r="AN168" s="14"/>
      <c r="AO168" s="14"/>
      <c r="AP168" s="14"/>
      <c r="AQ168" s="1"/>
      <c r="AR168" s="1"/>
      <c r="AS168" s="2"/>
    </row>
    <row r="169" spans="1:45" ht="23.1" customHeight="1">
      <c r="C169" s="304">
        <f>+HLOOKUP(Evaluation!AT51,Evaluation!$AB$70:$AQ$72,2,FALSE)</f>
        <v>6</v>
      </c>
      <c r="D169" s="305" t="str">
        <f>+HLOOKUP(Evaluation!AT51,Evaluation!$AB$70:$AQ$72,3,FALSE)</f>
        <v>TEN (6)</v>
      </c>
      <c r="AI169" s="1"/>
      <c r="AJ169" s="1"/>
      <c r="AL169" s="14"/>
      <c r="AM169" s="1"/>
      <c r="AN169" s="14"/>
      <c r="AO169" s="14"/>
      <c r="AP169" s="14"/>
      <c r="AQ169" s="1"/>
      <c r="AR169" s="1"/>
      <c r="AS169" s="2"/>
    </row>
    <row r="170" spans="1:45" ht="23.1" customHeight="1">
      <c r="C170" s="304">
        <f>+HLOOKUP(Evaluation!AT52,Evaluation!$AB$70:$AQ$72,2,FALSE)</f>
        <v>7</v>
      </c>
      <c r="D170" s="305" t="str">
        <f>+HLOOKUP(Evaluation!AT52,Evaluation!$AB$70:$AQ$72,3,FALSE)</f>
        <v>FIP-medium (2b)</v>
      </c>
      <c r="AI170" s="1"/>
      <c r="AJ170" s="1"/>
      <c r="AL170" s="14"/>
      <c r="AM170" s="1"/>
      <c r="AN170" s="14"/>
      <c r="AO170" s="14"/>
      <c r="AP170" s="14"/>
      <c r="AQ170" s="1"/>
      <c r="AR170" s="1"/>
      <c r="AS170" s="2"/>
    </row>
    <row r="171" spans="1:45" ht="23.1" customHeight="1">
      <c r="C171" s="304">
        <f>+HLOOKUP(Evaluation!AT53,Evaluation!$AB$70:$AQ$72,2,FALSE)</f>
        <v>8</v>
      </c>
      <c r="D171" s="305" t="str">
        <f>+HLOOKUP(Evaluation!AT53,Evaluation!$AB$70:$AQ$72,3,FALSE)</f>
        <v>QUO-soft (3c)</v>
      </c>
      <c r="AI171" s="1"/>
      <c r="AJ171" s="1"/>
      <c r="AL171" s="14"/>
      <c r="AM171" s="1"/>
      <c r="AN171" s="14"/>
      <c r="AO171" s="14"/>
      <c r="AP171" s="14"/>
      <c r="AQ171" s="1"/>
      <c r="AR171" s="1"/>
      <c r="AS171" s="2"/>
    </row>
    <row r="172" spans="1:45" ht="23.1" customHeight="1">
      <c r="C172" s="304">
        <f>+HLOOKUP(Evaluation!AT54,Evaluation!$AB$70:$AQ$72,2,FALSE)</f>
        <v>9</v>
      </c>
      <c r="D172" s="305" t="str">
        <f>+HLOOKUP(Evaluation!AT54,Evaluation!$AB$70:$AQ$72,3,FALSE)</f>
        <v>FIT-medium (1b)</v>
      </c>
      <c r="AI172" s="1"/>
      <c r="AJ172" s="1"/>
      <c r="AM172" s="2"/>
      <c r="AQ172" s="2"/>
      <c r="AR172" s="2"/>
      <c r="AS172" s="2"/>
    </row>
    <row r="173" spans="1:45" ht="23.1" customHeight="1">
      <c r="C173" s="304">
        <f>+HLOOKUP(Evaluation!AT55,Evaluation!$AB$70:$AQ$72,2,FALSE)</f>
        <v>10</v>
      </c>
      <c r="D173" s="305" t="str">
        <f>+HLOOKUP(Evaluation!AT55,Evaluation!$AB$70:$AQ$72,3,FALSE)</f>
        <v>QUObanded-medium (4b)</v>
      </c>
      <c r="E173" s="1"/>
      <c r="F173" s="1"/>
      <c r="G173" s="1"/>
      <c r="H173" s="1"/>
      <c r="I173" s="1"/>
      <c r="J173" s="1"/>
      <c r="K173" s="1"/>
      <c r="L173" s="1"/>
      <c r="N173" s="1"/>
      <c r="O173" s="1"/>
      <c r="P173" s="1"/>
      <c r="Q173" s="1"/>
      <c r="R173" s="1"/>
      <c r="S173" s="1"/>
      <c r="T173" s="1"/>
      <c r="U173" s="1"/>
      <c r="V173" s="1"/>
      <c r="W173" s="1"/>
      <c r="X173" s="1"/>
      <c r="Y173" s="1"/>
      <c r="Z173" s="1"/>
      <c r="AA173" s="1"/>
      <c r="AB173" s="1"/>
      <c r="AC173" s="1"/>
      <c r="AD173" s="1"/>
      <c r="AE173" s="1"/>
      <c r="AF173" s="1"/>
      <c r="AG173" s="1"/>
      <c r="AH173" s="1"/>
      <c r="AI173" s="1"/>
      <c r="AJ173" s="1"/>
      <c r="AQ173" s="2"/>
      <c r="AR173" s="2"/>
      <c r="AS173" s="2"/>
    </row>
    <row r="174" spans="1:45" ht="23.1" customHeight="1">
      <c r="C174" s="304">
        <f>+HLOOKUP(Evaluation!AT56,Evaluation!$AB$70:$AQ$72,2,FALSE)</f>
        <v>11</v>
      </c>
      <c r="D174" s="305" t="str">
        <f>+HLOOKUP(Evaluation!AT56,Evaluation!$AB$70:$AQ$72,3,FALSE)</f>
        <v>FIP-full (2a)</v>
      </c>
      <c r="E174" s="1"/>
      <c r="F174" s="1"/>
      <c r="G174" s="1"/>
      <c r="H174" s="1"/>
      <c r="I174" s="1"/>
      <c r="J174" s="1"/>
      <c r="K174" s="1"/>
      <c r="L174" s="1"/>
      <c r="N174" s="1"/>
      <c r="O174" s="1"/>
      <c r="P174" s="1"/>
      <c r="Q174" s="1"/>
      <c r="R174" s="1"/>
      <c r="S174" s="1"/>
      <c r="T174" s="1"/>
      <c r="U174" s="1"/>
      <c r="V174" s="1"/>
      <c r="W174" s="1"/>
      <c r="X174" s="1"/>
      <c r="Y174" s="1"/>
      <c r="Z174" s="1"/>
      <c r="AA174" s="1"/>
      <c r="AB174" s="1"/>
      <c r="AC174" s="1"/>
      <c r="AD174" s="1"/>
      <c r="AE174" s="1"/>
      <c r="AF174" s="1"/>
      <c r="AG174" s="1"/>
      <c r="AH174" s="1"/>
      <c r="AI174" s="1"/>
      <c r="AJ174" s="1"/>
      <c r="AQ174" s="2"/>
      <c r="AR174" s="2"/>
      <c r="AS174" s="2"/>
    </row>
    <row r="175" spans="1:45" ht="23.1" customHeight="1">
      <c r="C175" s="304">
        <f>+HLOOKUP(Evaluation!AT57,Evaluation!$AB$70:$AQ$72,2,FALSE)</f>
        <v>12</v>
      </c>
      <c r="D175" s="305" t="str">
        <f>+HLOOKUP(Evaluation!AT57,Evaluation!$AB$70:$AQ$72,3,FALSE)</f>
        <v>FIT-full (1a)</v>
      </c>
      <c r="E175" s="1"/>
      <c r="F175" s="1"/>
      <c r="G175" s="1"/>
      <c r="H175" s="1"/>
      <c r="I175" s="1"/>
      <c r="J175" s="1"/>
      <c r="K175" s="1"/>
      <c r="L175" s="1"/>
      <c r="N175" s="1"/>
      <c r="O175" s="1"/>
      <c r="P175" s="1"/>
      <c r="Q175" s="1"/>
      <c r="R175" s="1"/>
      <c r="S175" s="1"/>
      <c r="T175" s="1"/>
      <c r="U175" s="1"/>
      <c r="V175" s="1"/>
      <c r="W175" s="1"/>
      <c r="X175" s="1"/>
      <c r="Y175" s="1"/>
      <c r="Z175" s="1"/>
      <c r="AA175" s="1"/>
      <c r="AB175" s="1"/>
      <c r="AC175" s="1"/>
      <c r="AD175" s="1"/>
      <c r="AE175" s="1"/>
      <c r="AF175" s="1"/>
      <c r="AG175" s="1"/>
      <c r="AH175" s="1"/>
      <c r="AI175" s="1"/>
      <c r="AJ175" s="1"/>
      <c r="AQ175" s="2"/>
      <c r="AR175" s="2"/>
      <c r="AS175" s="2"/>
    </row>
    <row r="176" spans="1:45" ht="23.1" customHeight="1">
      <c r="C176" s="304">
        <f>+HLOOKUP(Evaluation!AT58,Evaluation!$AB$70:$AQ$72,2,FALSE)</f>
        <v>13</v>
      </c>
      <c r="D176" s="305" t="str">
        <f>+HLOOKUP(Evaluation!AT58,Evaluation!$AB$70:$AQ$72,3,FALSE)</f>
        <v>QUObanded-full (4a)</v>
      </c>
      <c r="E176" s="1"/>
      <c r="F176" s="1"/>
      <c r="G176" s="1"/>
      <c r="H176" s="1"/>
      <c r="I176" s="1"/>
      <c r="J176" s="1"/>
      <c r="K176" s="1"/>
      <c r="L176" s="1"/>
      <c r="N176" s="1"/>
      <c r="O176" s="1"/>
      <c r="P176" s="1"/>
      <c r="Q176" s="1"/>
      <c r="R176" s="1"/>
      <c r="S176" s="1"/>
      <c r="T176" s="1"/>
      <c r="U176" s="1"/>
      <c r="V176" s="1"/>
      <c r="W176" s="1"/>
      <c r="X176" s="1"/>
      <c r="Y176" s="1"/>
      <c r="Z176" s="1"/>
      <c r="AA176" s="1"/>
      <c r="AB176" s="1"/>
      <c r="AC176" s="1"/>
      <c r="AD176" s="1"/>
      <c r="AE176" s="1"/>
      <c r="AF176" s="1"/>
      <c r="AG176" s="1"/>
      <c r="AH176" s="1"/>
      <c r="AI176" s="1"/>
      <c r="AJ176" s="1"/>
      <c r="AQ176" s="2"/>
      <c r="AR176" s="2"/>
      <c r="AS176" s="2"/>
    </row>
    <row r="177" spans="1:45" ht="23.1" customHeight="1">
      <c r="C177" s="304">
        <f>+HLOOKUP(Evaluation!AT59,Evaluation!$AB$70:$AQ$72,2,FALSE)</f>
        <v>14</v>
      </c>
      <c r="D177" s="305" t="str">
        <f>+HLOOKUP(Evaluation!AT59,Evaluation!$AB$70:$AQ$72,3,FALSE)</f>
        <v>QUO-medium (3b)</v>
      </c>
      <c r="E177" s="1"/>
      <c r="F177" s="1"/>
      <c r="G177" s="1"/>
      <c r="H177" s="1"/>
      <c r="I177" s="1"/>
      <c r="J177" s="1"/>
      <c r="K177" s="1"/>
      <c r="L177" s="1"/>
      <c r="N177" s="1"/>
      <c r="O177" s="1"/>
      <c r="P177" s="1"/>
      <c r="Q177" s="1"/>
      <c r="R177" s="1"/>
      <c r="S177" s="1"/>
      <c r="T177" s="1"/>
      <c r="U177" s="1"/>
      <c r="V177" s="1"/>
      <c r="W177" s="1"/>
      <c r="X177" s="1"/>
      <c r="Y177" s="1"/>
      <c r="Z177" s="1"/>
      <c r="AA177" s="1"/>
      <c r="AB177" s="1"/>
      <c r="AC177" s="1"/>
      <c r="AD177" s="1"/>
      <c r="AE177" s="1"/>
      <c r="AF177" s="1"/>
      <c r="AG177" s="1"/>
      <c r="AH177" s="1"/>
      <c r="AI177" s="1"/>
      <c r="AJ177" s="1"/>
      <c r="AQ177" s="2"/>
      <c r="AR177" s="2"/>
      <c r="AS177" s="2"/>
    </row>
    <row r="178" spans="1:45" ht="23.1" customHeight="1">
      <c r="C178" s="304">
        <f>+HLOOKUP(Evaluation!AT60,Evaluation!$AB$70:$AQ$72,2,FALSE)</f>
        <v>15</v>
      </c>
      <c r="D178" s="305" t="str">
        <f>+HLOOKUP(Evaluation!AT60,Evaluation!$AB$70:$AQ$72,3,FALSE)</f>
        <v>ETS (5)</v>
      </c>
      <c r="E178" s="1"/>
      <c r="F178" s="1"/>
      <c r="G178" s="1"/>
      <c r="H178" s="1"/>
      <c r="I178" s="1"/>
      <c r="J178" s="1"/>
      <c r="K178" s="1"/>
      <c r="L178" s="1"/>
      <c r="N178" s="1"/>
      <c r="O178" s="1"/>
      <c r="P178" s="1"/>
      <c r="Q178" s="1"/>
      <c r="R178" s="1"/>
      <c r="S178" s="1"/>
      <c r="T178" s="1"/>
      <c r="U178" s="1"/>
      <c r="V178" s="1"/>
      <c r="W178" s="1"/>
      <c r="X178" s="1"/>
      <c r="Y178" s="1"/>
      <c r="Z178" s="1"/>
      <c r="AA178" s="1"/>
      <c r="AB178" s="1"/>
      <c r="AC178" s="1"/>
      <c r="AD178" s="1"/>
      <c r="AE178" s="1"/>
      <c r="AF178" s="1"/>
      <c r="AG178" s="1"/>
      <c r="AH178" s="1"/>
      <c r="AI178" s="1"/>
      <c r="AJ178" s="1"/>
      <c r="AQ178" s="2"/>
      <c r="AR178" s="2"/>
      <c r="AS178" s="2"/>
    </row>
    <row r="179" spans="1:45" ht="23.1" customHeight="1" thickBot="1">
      <c r="C179" s="306">
        <f>+HLOOKUP(Evaluation!AT61,Evaluation!$AB$70:$AQ$72,2,FALSE)</f>
        <v>16</v>
      </c>
      <c r="D179" s="307" t="str">
        <f>+HLOOKUP(Evaluation!AT61,Evaluation!$AB$70:$AQ$72,3,FALSE)</f>
        <v>QUO-full (3a)</v>
      </c>
      <c r="E179" s="1"/>
      <c r="F179" s="1"/>
      <c r="G179" s="1"/>
      <c r="H179" s="1"/>
      <c r="I179" s="1"/>
      <c r="J179" s="1"/>
      <c r="K179" s="1"/>
      <c r="L179" s="1"/>
      <c r="N179" s="1"/>
      <c r="O179" s="1"/>
      <c r="P179" s="1"/>
      <c r="Q179" s="1"/>
      <c r="R179" s="1"/>
      <c r="S179" s="1"/>
      <c r="T179" s="1"/>
      <c r="U179" s="1"/>
      <c r="V179" s="1"/>
      <c r="W179" s="1"/>
      <c r="X179" s="1"/>
      <c r="Y179" s="1"/>
      <c r="Z179" s="1"/>
      <c r="AA179" s="1"/>
      <c r="AB179" s="1"/>
      <c r="AC179" s="1"/>
      <c r="AD179" s="1"/>
      <c r="AE179" s="1"/>
      <c r="AF179" s="1"/>
      <c r="AG179" s="1"/>
      <c r="AH179" s="1"/>
      <c r="AI179" s="1"/>
      <c r="AJ179" s="1"/>
      <c r="AQ179" s="2"/>
      <c r="AR179" s="2"/>
      <c r="AS179" s="2"/>
    </row>
    <row r="180" spans="1:45" ht="15" customHeight="1">
      <c r="A180" s="1"/>
      <c r="B180" s="1"/>
      <c r="C180" s="1"/>
      <c r="D180" s="1"/>
      <c r="E180" s="1"/>
      <c r="F180" s="1"/>
      <c r="G180" s="1"/>
      <c r="H180" s="1"/>
      <c r="I180" s="1"/>
      <c r="J180" s="1"/>
      <c r="K180" s="1"/>
      <c r="L180" s="1"/>
      <c r="N180" s="1"/>
      <c r="O180" s="1"/>
      <c r="P180" s="1"/>
      <c r="Q180" s="1"/>
      <c r="R180" s="1"/>
      <c r="S180" s="1"/>
      <c r="T180" s="1"/>
      <c r="U180" s="1"/>
      <c r="V180" s="1"/>
      <c r="W180" s="1"/>
      <c r="X180" s="1"/>
      <c r="Y180" s="1"/>
      <c r="Z180" s="1"/>
      <c r="AA180" s="1"/>
      <c r="AB180" s="1"/>
      <c r="AC180" s="1"/>
      <c r="AD180" s="1"/>
      <c r="AE180" s="1"/>
      <c r="AF180" s="1"/>
      <c r="AG180" s="1"/>
      <c r="AH180" s="1"/>
      <c r="AI180" s="1"/>
      <c r="AJ180" s="1"/>
      <c r="AQ180" s="2"/>
      <c r="AR180" s="2"/>
      <c r="AS180" s="2"/>
    </row>
    <row r="181" spans="1:45" ht="15" customHeight="1">
      <c r="A181" s="1"/>
      <c r="B181" s="1"/>
      <c r="C181" s="287" t="s">
        <v>314</v>
      </c>
      <c r="D181" s="1"/>
      <c r="E181" s="1"/>
      <c r="F181" s="1"/>
      <c r="G181" s="1"/>
      <c r="H181" s="1"/>
      <c r="I181" s="1"/>
      <c r="J181" s="1"/>
      <c r="K181" s="1"/>
      <c r="L181" s="1"/>
      <c r="N181" s="1"/>
      <c r="O181" s="1"/>
      <c r="P181" s="1"/>
      <c r="Q181" s="1"/>
      <c r="R181" s="1"/>
      <c r="S181" s="1"/>
      <c r="T181" s="1"/>
      <c r="U181" s="1"/>
      <c r="V181" s="1"/>
      <c r="W181" s="1"/>
      <c r="X181" s="1"/>
      <c r="Y181" s="1"/>
      <c r="Z181" s="1"/>
      <c r="AA181" s="1"/>
      <c r="AB181" s="1"/>
      <c r="AC181" s="1"/>
      <c r="AD181" s="1"/>
      <c r="AE181" s="1"/>
      <c r="AF181" s="1"/>
      <c r="AG181" s="1"/>
      <c r="AH181" s="1"/>
      <c r="AI181" s="1"/>
      <c r="AJ181" s="1"/>
      <c r="AQ181" s="2"/>
      <c r="AR181" s="2"/>
      <c r="AS181" s="2"/>
    </row>
    <row r="182" spans="1:45" ht="15" customHeight="1">
      <c r="A182" s="1"/>
      <c r="B182" s="1"/>
      <c r="C182" s="287" t="s">
        <v>279</v>
      </c>
      <c r="D182" s="1"/>
      <c r="E182" s="1"/>
      <c r="F182" s="1"/>
      <c r="G182" s="1"/>
      <c r="H182" s="1"/>
      <c r="I182" s="1"/>
      <c r="J182" s="1"/>
      <c r="K182" s="1"/>
      <c r="L182" s="1"/>
      <c r="N182" s="1"/>
      <c r="O182" s="1"/>
      <c r="P182" s="1"/>
      <c r="Q182" s="1"/>
      <c r="R182" s="1"/>
      <c r="S182" s="1"/>
      <c r="T182" s="1"/>
      <c r="U182" s="1"/>
      <c r="V182" s="1"/>
      <c r="W182" s="1"/>
      <c r="X182" s="1"/>
      <c r="Y182" s="1"/>
      <c r="Z182" s="1"/>
      <c r="AA182" s="1"/>
      <c r="AB182" s="1"/>
      <c r="AC182" s="1"/>
      <c r="AD182" s="1"/>
      <c r="AE182" s="1"/>
      <c r="AF182" s="1"/>
      <c r="AG182" s="1"/>
      <c r="AH182" s="1"/>
      <c r="AI182" s="1"/>
      <c r="AJ182" s="1"/>
      <c r="AQ182" s="2"/>
      <c r="AR182" s="2"/>
      <c r="AS182" s="2"/>
    </row>
    <row r="183" spans="1:45" ht="15" customHeight="1">
      <c r="A183" s="1"/>
      <c r="B183" s="1"/>
      <c r="C183" s="287" t="s">
        <v>280</v>
      </c>
      <c r="D183" s="1"/>
      <c r="E183" s="1"/>
      <c r="F183" s="1"/>
      <c r="G183" s="1"/>
      <c r="H183" s="1"/>
      <c r="I183" s="1"/>
      <c r="J183" s="1"/>
      <c r="K183" s="1"/>
      <c r="L183" s="1"/>
      <c r="N183" s="1"/>
      <c r="O183" s="1"/>
      <c r="P183" s="1"/>
      <c r="Q183" s="1"/>
      <c r="R183" s="1"/>
      <c r="S183" s="1"/>
      <c r="T183" s="1"/>
      <c r="U183" s="1"/>
      <c r="V183" s="1"/>
      <c r="W183" s="1"/>
      <c r="X183" s="1"/>
      <c r="Y183" s="1"/>
      <c r="Z183" s="1"/>
      <c r="AA183" s="1"/>
      <c r="AB183" s="1"/>
      <c r="AC183" s="1"/>
      <c r="AD183" s="1"/>
      <c r="AE183" s="1"/>
      <c r="AF183" s="1"/>
      <c r="AG183" s="1"/>
      <c r="AH183" s="1"/>
      <c r="AI183" s="1"/>
      <c r="AJ183" s="1"/>
      <c r="AQ183" s="2"/>
      <c r="AR183" s="2"/>
      <c r="AS183" s="2"/>
    </row>
    <row r="184" spans="1:45" ht="15" customHeight="1">
      <c r="A184" s="1"/>
      <c r="B184" s="1"/>
      <c r="C184" s="289"/>
      <c r="D184" s="1"/>
      <c r="E184" s="1"/>
      <c r="F184" s="1"/>
      <c r="G184" s="1"/>
      <c r="H184" s="1"/>
      <c r="I184" s="1"/>
      <c r="J184" s="1"/>
      <c r="K184" s="1"/>
      <c r="L184" s="1"/>
      <c r="N184" s="1"/>
      <c r="O184" s="1"/>
      <c r="P184" s="1"/>
      <c r="Q184" s="1"/>
      <c r="R184" s="1"/>
      <c r="S184" s="1"/>
      <c r="T184" s="1"/>
      <c r="U184" s="1"/>
      <c r="V184" s="1"/>
      <c r="W184" s="1"/>
      <c r="X184" s="1"/>
      <c r="Y184" s="1"/>
      <c r="Z184" s="1"/>
      <c r="AA184" s="1"/>
      <c r="AB184" s="1"/>
      <c r="AC184" s="1"/>
      <c r="AD184" s="1"/>
      <c r="AE184" s="1"/>
      <c r="AF184" s="1"/>
      <c r="AG184" s="1"/>
      <c r="AH184" s="1"/>
      <c r="AI184" s="1"/>
      <c r="AJ184" s="1"/>
      <c r="AQ184" s="2"/>
      <c r="AR184" s="2"/>
      <c r="AS184" s="2"/>
    </row>
    <row r="185" spans="1:45" ht="15" customHeight="1">
      <c r="A185" s="1"/>
      <c r="C185" s="297"/>
      <c r="D185" s="1"/>
      <c r="E185" s="1"/>
      <c r="F185" s="1"/>
      <c r="G185" s="1"/>
      <c r="H185" s="1"/>
      <c r="I185" s="1"/>
      <c r="J185" s="1"/>
      <c r="K185" s="1"/>
      <c r="L185" s="1"/>
      <c r="N185" s="1"/>
      <c r="O185" s="1"/>
      <c r="P185" s="1"/>
      <c r="Q185" s="1"/>
      <c r="R185" s="1"/>
      <c r="S185" s="1"/>
      <c r="T185" s="1"/>
      <c r="U185" s="1"/>
      <c r="V185" s="1"/>
      <c r="W185" s="1"/>
      <c r="X185" s="1"/>
      <c r="Y185" s="1"/>
      <c r="Z185" s="1"/>
      <c r="AA185" s="1"/>
      <c r="AB185" s="1"/>
      <c r="AC185" s="1"/>
      <c r="AD185" s="1"/>
      <c r="AE185" s="1"/>
      <c r="AF185" s="1"/>
      <c r="AG185" s="1"/>
      <c r="AH185" s="1"/>
      <c r="AI185" s="1"/>
      <c r="AJ185" s="1"/>
      <c r="AQ185" s="2"/>
      <c r="AR185" s="2"/>
      <c r="AS185" s="2"/>
    </row>
    <row r="186" spans="1:45" ht="15" customHeight="1">
      <c r="A186" s="1"/>
      <c r="C186" s="287"/>
      <c r="D186" s="1"/>
      <c r="E186" s="1"/>
      <c r="F186" s="1"/>
      <c r="G186" s="1"/>
      <c r="H186" s="1"/>
      <c r="I186" s="1"/>
      <c r="J186" s="1"/>
      <c r="K186" s="1"/>
      <c r="L186" s="1"/>
      <c r="N186" s="1"/>
      <c r="O186" s="1"/>
      <c r="P186" s="1"/>
      <c r="Q186" s="1"/>
      <c r="R186" s="1"/>
      <c r="S186" s="1"/>
      <c r="T186" s="1"/>
      <c r="U186" s="1"/>
      <c r="V186" s="1"/>
      <c r="W186" s="1"/>
      <c r="X186" s="1"/>
      <c r="Y186" s="1"/>
      <c r="Z186" s="1"/>
      <c r="AA186" s="1"/>
      <c r="AB186" s="1"/>
      <c r="AC186" s="1"/>
      <c r="AD186" s="1"/>
      <c r="AE186" s="1"/>
      <c r="AF186" s="1"/>
      <c r="AG186" s="1"/>
      <c r="AH186" s="1"/>
      <c r="AI186" s="1"/>
      <c r="AJ186" s="1"/>
      <c r="AQ186" s="2"/>
      <c r="AR186" s="2"/>
      <c r="AS186" s="2"/>
    </row>
    <row r="187" spans="1:45" ht="15" customHeight="1">
      <c r="A187" s="1"/>
      <c r="C187" s="287"/>
      <c r="D187" s="1"/>
      <c r="E187" s="1"/>
      <c r="F187" s="1"/>
      <c r="G187" s="1"/>
      <c r="H187" s="1"/>
      <c r="I187" s="1"/>
      <c r="J187" s="1"/>
      <c r="K187" s="1"/>
      <c r="L187" s="1"/>
      <c r="N187" s="1"/>
      <c r="O187" s="1"/>
      <c r="P187" s="1"/>
      <c r="Q187" s="1"/>
      <c r="R187" s="1"/>
      <c r="S187" s="1"/>
      <c r="T187" s="1"/>
      <c r="U187" s="1"/>
      <c r="V187" s="1"/>
      <c r="W187" s="1"/>
      <c r="X187" s="1"/>
      <c r="Y187" s="1"/>
      <c r="Z187" s="1"/>
      <c r="AA187" s="1"/>
      <c r="AB187" s="1"/>
      <c r="AC187" s="1"/>
      <c r="AD187" s="1"/>
      <c r="AE187" s="1"/>
      <c r="AF187" s="1"/>
      <c r="AG187" s="1"/>
      <c r="AH187" s="1"/>
      <c r="AI187" s="1"/>
      <c r="AJ187" s="1"/>
      <c r="AQ187" s="2"/>
      <c r="AR187" s="2"/>
      <c r="AS187" s="2"/>
    </row>
    <row r="188" spans="1:45" ht="15" customHeight="1">
      <c r="A188" s="1"/>
      <c r="C188" s="288"/>
      <c r="D188" s="1"/>
      <c r="E188" s="1"/>
      <c r="F188" s="1"/>
      <c r="G188" s="1"/>
      <c r="H188" s="1"/>
      <c r="I188" s="1"/>
      <c r="J188" s="1"/>
      <c r="K188" s="1"/>
      <c r="L188" s="1"/>
      <c r="N188" s="1"/>
      <c r="O188" s="1"/>
      <c r="P188" s="1"/>
      <c r="Q188" s="1"/>
      <c r="R188" s="1"/>
      <c r="S188" s="1"/>
      <c r="T188" s="1"/>
      <c r="U188" s="1"/>
      <c r="V188" s="1"/>
      <c r="W188" s="1"/>
      <c r="X188" s="1"/>
      <c r="Y188" s="1"/>
      <c r="Z188" s="1"/>
      <c r="AA188" s="1"/>
      <c r="AB188" s="1"/>
      <c r="AC188" s="1"/>
      <c r="AD188" s="1"/>
      <c r="AE188" s="1"/>
      <c r="AF188" s="1"/>
      <c r="AG188" s="1"/>
      <c r="AH188" s="1"/>
      <c r="AI188" s="1"/>
      <c r="AJ188" s="1"/>
      <c r="AQ188" s="2"/>
      <c r="AR188" s="2"/>
      <c r="AS188" s="2"/>
    </row>
    <row r="189" spans="1:45" ht="15" customHeight="1">
      <c r="A189" s="1"/>
      <c r="C189" s="287"/>
      <c r="D189" s="1"/>
      <c r="E189" s="1"/>
      <c r="F189" s="1"/>
      <c r="G189" s="1"/>
      <c r="H189" s="1"/>
      <c r="I189" s="1"/>
      <c r="J189" s="1"/>
      <c r="K189" s="1"/>
      <c r="L189" s="1"/>
      <c r="N189" s="1"/>
      <c r="O189" s="1"/>
      <c r="P189" s="1"/>
      <c r="Q189" s="1"/>
      <c r="R189" s="1"/>
      <c r="S189" s="1"/>
      <c r="T189" s="1"/>
      <c r="U189" s="1"/>
      <c r="V189" s="1"/>
      <c r="W189" s="1"/>
      <c r="X189" s="1"/>
      <c r="Y189" s="1"/>
      <c r="Z189" s="1"/>
      <c r="AA189" s="1"/>
      <c r="AB189" s="1"/>
      <c r="AC189" s="1"/>
      <c r="AD189" s="1"/>
      <c r="AE189" s="1"/>
      <c r="AF189" s="1"/>
      <c r="AG189" s="1"/>
      <c r="AH189" s="1"/>
      <c r="AI189" s="1"/>
      <c r="AJ189" s="1"/>
      <c r="AQ189" s="2"/>
      <c r="AR189" s="2"/>
      <c r="AS189" s="2"/>
    </row>
    <row r="190" spans="1:45" ht="15" customHeight="1">
      <c r="A190" s="1"/>
      <c r="C190" s="288"/>
      <c r="E190" s="1"/>
      <c r="F190" s="1"/>
      <c r="G190" s="1"/>
      <c r="H190" s="1"/>
      <c r="I190" s="1"/>
      <c r="J190" s="1"/>
      <c r="K190" s="1"/>
      <c r="L190" s="1"/>
      <c r="N190" s="1"/>
      <c r="O190" s="1"/>
      <c r="P190" s="1"/>
      <c r="Q190" s="1"/>
      <c r="R190" s="1"/>
      <c r="S190" s="1"/>
      <c r="T190" s="1"/>
      <c r="U190" s="1"/>
      <c r="V190" s="1"/>
      <c r="W190" s="1"/>
      <c r="X190" s="1"/>
      <c r="Y190" s="1"/>
      <c r="Z190" s="1"/>
      <c r="AA190" s="1"/>
      <c r="AB190" s="1"/>
      <c r="AC190" s="1"/>
      <c r="AD190" s="1"/>
      <c r="AE190" s="1"/>
      <c r="AF190" s="1"/>
      <c r="AG190" s="1"/>
      <c r="AH190" s="1"/>
      <c r="AI190" s="1"/>
      <c r="AJ190" s="1"/>
      <c r="AQ190" s="2"/>
      <c r="AR190" s="2"/>
      <c r="AS190" s="2"/>
    </row>
    <row r="191" spans="1:45" ht="15" customHeight="1">
      <c r="A191" s="1"/>
      <c r="C191" s="288"/>
      <c r="E191" s="1"/>
      <c r="F191" s="26"/>
      <c r="G191" s="26"/>
      <c r="H191" s="26"/>
      <c r="I191" s="26"/>
      <c r="J191" s="26"/>
      <c r="K191" s="26"/>
      <c r="L191" s="1"/>
      <c r="N191" s="1"/>
      <c r="O191" s="1"/>
      <c r="P191" s="1"/>
      <c r="Q191" s="1"/>
      <c r="R191" s="1"/>
      <c r="S191" s="1"/>
      <c r="T191" s="1"/>
      <c r="U191" s="1"/>
      <c r="V191" s="1"/>
      <c r="W191" s="1"/>
      <c r="X191" s="1"/>
      <c r="Y191" s="1"/>
      <c r="Z191" s="1"/>
      <c r="AA191" s="1"/>
      <c r="AB191" s="1"/>
      <c r="AC191" s="1"/>
      <c r="AD191" s="1"/>
      <c r="AE191" s="1"/>
      <c r="AF191" s="1"/>
      <c r="AG191" s="1"/>
      <c r="AH191" s="1"/>
      <c r="AI191" s="1"/>
      <c r="AJ191" s="1"/>
      <c r="AQ191" s="2"/>
      <c r="AR191" s="2"/>
      <c r="AS191" s="2"/>
    </row>
    <row r="192" spans="1:45" ht="15" customHeight="1">
      <c r="A192" s="1"/>
      <c r="B192" s="1"/>
      <c r="C192" s="287"/>
      <c r="E192" s="1"/>
      <c r="F192" s="1"/>
      <c r="G192" s="1"/>
      <c r="H192" s="1"/>
      <c r="I192" s="1"/>
      <c r="J192" s="1"/>
      <c r="K192" s="1"/>
      <c r="L192" s="1"/>
      <c r="N192" s="1"/>
      <c r="O192" s="1"/>
      <c r="P192" s="1"/>
      <c r="Q192" s="1"/>
      <c r="R192" s="1"/>
      <c r="S192" s="1"/>
      <c r="T192" s="1"/>
      <c r="U192" s="1"/>
      <c r="V192" s="1"/>
      <c r="W192" s="1"/>
      <c r="X192" s="1"/>
      <c r="Y192" s="1"/>
      <c r="Z192" s="1"/>
      <c r="AA192" s="1"/>
      <c r="AB192" s="1"/>
      <c r="AC192" s="1"/>
      <c r="AD192" s="1"/>
      <c r="AE192" s="1"/>
      <c r="AF192" s="1"/>
      <c r="AG192" s="1"/>
      <c r="AH192" s="1"/>
      <c r="AI192" s="1"/>
      <c r="AJ192" s="1"/>
      <c r="AQ192" s="2"/>
      <c r="AR192" s="2"/>
      <c r="AS192" s="2"/>
    </row>
    <row r="193" spans="1:45" ht="15" customHeight="1">
      <c r="A193" s="1"/>
      <c r="B193" s="1"/>
      <c r="C193" s="287"/>
      <c r="E193" s="1"/>
      <c r="F193" s="1"/>
      <c r="G193" s="1"/>
      <c r="H193" s="1"/>
      <c r="I193" s="1"/>
      <c r="J193" s="1"/>
      <c r="K193" s="1"/>
      <c r="L193" s="1"/>
      <c r="N193" s="1"/>
      <c r="O193" s="1"/>
      <c r="P193" s="1"/>
      <c r="Q193" s="1"/>
      <c r="R193" s="1"/>
      <c r="S193" s="1"/>
      <c r="T193" s="1"/>
      <c r="U193" s="1"/>
      <c r="V193" s="1"/>
      <c r="W193" s="1"/>
      <c r="X193" s="1"/>
      <c r="Y193" s="1"/>
      <c r="Z193" s="1"/>
      <c r="AA193" s="1"/>
      <c r="AB193" s="1"/>
      <c r="AC193" s="1"/>
      <c r="AD193" s="1"/>
      <c r="AE193" s="1"/>
      <c r="AF193" s="1"/>
      <c r="AG193" s="1"/>
      <c r="AH193" s="1"/>
      <c r="AI193" s="1"/>
      <c r="AJ193" s="1"/>
      <c r="AQ193" s="2"/>
      <c r="AR193" s="2"/>
      <c r="AS193" s="2"/>
    </row>
    <row r="194" spans="1:45" ht="15" customHeight="1">
      <c r="A194" s="1"/>
      <c r="B194" s="1"/>
      <c r="E194" s="1"/>
      <c r="F194" s="1"/>
      <c r="G194" s="1"/>
      <c r="H194" s="1"/>
      <c r="I194" s="1"/>
      <c r="J194" s="1"/>
      <c r="K194" s="1"/>
      <c r="L194" s="1"/>
      <c r="N194" s="1"/>
      <c r="O194" s="1"/>
      <c r="P194" s="1"/>
      <c r="Q194" s="1"/>
      <c r="R194" s="1"/>
      <c r="S194" s="1"/>
      <c r="T194" s="1"/>
      <c r="U194" s="1"/>
      <c r="V194" s="1"/>
      <c r="W194" s="1"/>
      <c r="X194" s="1"/>
      <c r="Y194" s="1"/>
      <c r="Z194" s="1"/>
      <c r="AA194" s="1"/>
      <c r="AB194" s="1"/>
      <c r="AC194" s="1"/>
      <c r="AD194" s="1"/>
      <c r="AE194" s="1"/>
      <c r="AF194" s="1"/>
      <c r="AG194" s="1"/>
      <c r="AH194" s="1"/>
      <c r="AI194" s="1"/>
      <c r="AJ194" s="1"/>
      <c r="AQ194" s="2"/>
      <c r="AR194" s="2"/>
      <c r="AS194" s="2"/>
    </row>
    <row r="195" spans="1:45" ht="20.100000000000001" customHeight="1">
      <c r="A195" s="1"/>
      <c r="B195" s="1"/>
      <c r="C195" s="329"/>
      <c r="D195" s="330"/>
      <c r="E195" s="1"/>
      <c r="F195" s="1"/>
      <c r="G195" s="1"/>
      <c r="H195" s="1"/>
      <c r="I195" s="1"/>
      <c r="J195" s="1"/>
      <c r="K195" s="1"/>
      <c r="L195" s="1"/>
      <c r="N195" s="1"/>
      <c r="O195" s="1"/>
      <c r="P195" s="1"/>
      <c r="Q195" s="1"/>
      <c r="R195" s="1"/>
      <c r="S195" s="1"/>
      <c r="T195" s="1"/>
      <c r="U195" s="1"/>
      <c r="V195" s="1"/>
      <c r="W195" s="1"/>
      <c r="X195" s="1"/>
      <c r="Y195" s="1"/>
      <c r="Z195" s="1"/>
      <c r="AA195" s="1"/>
      <c r="AB195" s="1"/>
      <c r="AC195" s="1"/>
      <c r="AD195" s="1"/>
      <c r="AE195" s="1"/>
      <c r="AF195" s="1"/>
      <c r="AG195" s="1"/>
      <c r="AH195" s="1"/>
      <c r="AI195" s="1"/>
      <c r="AJ195" s="1"/>
      <c r="AQ195" s="2"/>
      <c r="AR195" s="2"/>
      <c r="AS195" s="2"/>
    </row>
    <row r="196" spans="1:45" ht="20.100000000000001" customHeight="1">
      <c r="A196" s="1"/>
      <c r="B196" s="1"/>
      <c r="C196" s="293"/>
      <c r="D196" s="296"/>
      <c r="E196" s="1"/>
      <c r="F196" s="1"/>
      <c r="G196" s="1"/>
      <c r="H196" s="1"/>
      <c r="I196" s="1"/>
      <c r="J196" s="1"/>
      <c r="K196" s="1"/>
      <c r="L196" s="1"/>
      <c r="N196" s="1"/>
      <c r="O196" s="1"/>
      <c r="P196" s="1"/>
      <c r="Q196" s="1"/>
      <c r="R196" s="1"/>
      <c r="S196" s="1"/>
      <c r="T196" s="1"/>
      <c r="U196" s="1"/>
      <c r="V196" s="1"/>
      <c r="W196" s="1"/>
      <c r="X196" s="1"/>
      <c r="Y196" s="1"/>
      <c r="Z196" s="1"/>
      <c r="AA196" s="1"/>
      <c r="AB196" s="1"/>
      <c r="AC196" s="1"/>
      <c r="AD196" s="1"/>
      <c r="AE196" s="1"/>
      <c r="AF196" s="1"/>
      <c r="AG196" s="1"/>
      <c r="AH196" s="1"/>
      <c r="AI196" s="1"/>
      <c r="AJ196" s="1"/>
      <c r="AQ196" s="2"/>
      <c r="AR196" s="2"/>
      <c r="AS196" s="2"/>
    </row>
    <row r="197" spans="1:45" ht="20.100000000000001" customHeight="1">
      <c r="A197" s="1"/>
      <c r="B197" s="1"/>
      <c r="C197" s="293"/>
      <c r="D197" s="294"/>
      <c r="E197" s="1"/>
      <c r="F197" s="1"/>
      <c r="G197" s="1"/>
      <c r="H197" s="1"/>
      <c r="I197" s="1"/>
      <c r="J197" s="1"/>
      <c r="K197" s="1"/>
      <c r="L197" s="1"/>
      <c r="N197" s="1"/>
      <c r="O197" s="1"/>
      <c r="P197" s="1"/>
      <c r="Q197" s="1"/>
      <c r="R197" s="1"/>
      <c r="S197" s="1"/>
      <c r="T197" s="1"/>
      <c r="U197" s="1"/>
      <c r="V197" s="1"/>
      <c r="W197" s="1"/>
      <c r="X197" s="1"/>
      <c r="Y197" s="1"/>
      <c r="Z197" s="1"/>
      <c r="AA197" s="1"/>
      <c r="AB197" s="1"/>
      <c r="AC197" s="1"/>
      <c r="AD197" s="1"/>
      <c r="AE197" s="1"/>
      <c r="AF197" s="1"/>
      <c r="AG197" s="1"/>
      <c r="AH197" s="1"/>
      <c r="AI197" s="1"/>
      <c r="AJ197" s="1"/>
      <c r="AQ197" s="2"/>
      <c r="AR197" s="2"/>
      <c r="AS197" s="2"/>
    </row>
    <row r="198" spans="1:45" ht="20.100000000000001" customHeight="1">
      <c r="A198" s="1"/>
      <c r="B198" s="1"/>
      <c r="C198" s="293"/>
      <c r="D198" s="294"/>
      <c r="E198" s="1"/>
      <c r="F198" s="1"/>
      <c r="G198" s="1"/>
      <c r="H198" s="1"/>
      <c r="I198" s="1"/>
      <c r="J198" s="1"/>
      <c r="K198" s="1"/>
      <c r="L198" s="1"/>
      <c r="N198" s="1"/>
      <c r="O198" s="1"/>
      <c r="P198" s="1"/>
      <c r="Q198" s="1"/>
      <c r="R198" s="1"/>
      <c r="S198" s="1"/>
      <c r="T198" s="1"/>
      <c r="U198" s="1"/>
      <c r="V198" s="1"/>
      <c r="W198" s="1"/>
      <c r="X198" s="1"/>
      <c r="Y198" s="1"/>
      <c r="Z198" s="1"/>
      <c r="AA198" s="1"/>
      <c r="AB198" s="1"/>
      <c r="AC198" s="1"/>
      <c r="AD198" s="1"/>
      <c r="AE198" s="1"/>
      <c r="AF198" s="1"/>
      <c r="AG198" s="1"/>
      <c r="AH198" s="1"/>
      <c r="AI198" s="1"/>
      <c r="AJ198" s="1"/>
      <c r="AQ198" s="2"/>
      <c r="AR198" s="2"/>
      <c r="AS198" s="2"/>
    </row>
    <row r="199" spans="1:45" ht="20.100000000000001" customHeight="1">
      <c r="A199" s="1"/>
      <c r="B199" s="1"/>
      <c r="C199" s="293"/>
      <c r="D199" s="294"/>
      <c r="E199" s="1"/>
      <c r="F199" s="1"/>
      <c r="G199" s="1"/>
      <c r="H199" s="1"/>
      <c r="I199" s="1"/>
      <c r="J199" s="1"/>
      <c r="K199" s="1"/>
      <c r="L199" s="1"/>
      <c r="N199" s="1"/>
      <c r="O199" s="1"/>
      <c r="P199" s="1"/>
      <c r="Q199" s="1"/>
      <c r="R199" s="1"/>
      <c r="S199" s="1"/>
      <c r="T199" s="1"/>
      <c r="U199" s="1"/>
      <c r="V199" s="1"/>
      <c r="W199" s="1"/>
      <c r="X199" s="1"/>
      <c r="Y199" s="1"/>
      <c r="Z199" s="1"/>
      <c r="AA199" s="1"/>
      <c r="AB199" s="1"/>
      <c r="AC199" s="1"/>
      <c r="AD199" s="1"/>
      <c r="AE199" s="1"/>
      <c r="AF199" s="1"/>
      <c r="AG199" s="1"/>
      <c r="AH199" s="1"/>
      <c r="AI199" s="1"/>
      <c r="AJ199" s="1"/>
      <c r="AQ199" s="2"/>
      <c r="AR199" s="2"/>
      <c r="AS199" s="2"/>
    </row>
    <row r="200" spans="1:45" ht="20.100000000000001" customHeight="1">
      <c r="A200" s="1"/>
      <c r="B200" s="1"/>
      <c r="C200" s="293"/>
      <c r="D200" s="294"/>
      <c r="E200" s="1"/>
      <c r="F200" s="1"/>
      <c r="G200" s="1"/>
      <c r="H200" s="1"/>
      <c r="I200" s="1"/>
      <c r="J200" s="1"/>
      <c r="K200" s="1"/>
      <c r="L200" s="1"/>
      <c r="N200" s="1"/>
      <c r="O200" s="1"/>
      <c r="P200" s="1"/>
      <c r="Q200" s="1"/>
      <c r="R200" s="1"/>
      <c r="S200" s="1"/>
      <c r="T200" s="1"/>
      <c r="U200" s="1"/>
      <c r="V200" s="1"/>
      <c r="W200" s="1"/>
      <c r="X200" s="1"/>
      <c r="Y200" s="1"/>
      <c r="Z200" s="1"/>
      <c r="AA200" s="1"/>
      <c r="AB200" s="1"/>
      <c r="AC200" s="1"/>
      <c r="AD200" s="1"/>
      <c r="AE200" s="1"/>
      <c r="AF200" s="1"/>
      <c r="AG200" s="1"/>
      <c r="AH200" s="1"/>
      <c r="AI200" s="1"/>
      <c r="AJ200" s="1"/>
      <c r="AQ200" s="2"/>
      <c r="AR200" s="2"/>
      <c r="AS200" s="2"/>
    </row>
    <row r="201" spans="1:45" ht="20.100000000000001" customHeight="1">
      <c r="A201" s="1"/>
      <c r="B201" s="1"/>
      <c r="C201" s="293"/>
      <c r="D201" s="294"/>
      <c r="E201" s="1"/>
      <c r="F201" s="1"/>
      <c r="G201" s="1"/>
      <c r="H201" s="1"/>
      <c r="I201" s="1"/>
      <c r="J201" s="1"/>
      <c r="K201" s="1"/>
      <c r="L201" s="1"/>
      <c r="N201" s="1"/>
      <c r="O201" s="1"/>
      <c r="P201" s="1"/>
      <c r="Q201" s="1"/>
      <c r="R201" s="1"/>
      <c r="S201" s="1"/>
      <c r="T201" s="1"/>
      <c r="U201" s="1"/>
      <c r="V201" s="1"/>
      <c r="W201" s="1"/>
      <c r="X201" s="1"/>
      <c r="Y201" s="1"/>
      <c r="Z201" s="1"/>
      <c r="AA201" s="1"/>
      <c r="AB201" s="1"/>
      <c r="AC201" s="1"/>
      <c r="AD201" s="1"/>
      <c r="AE201" s="1"/>
      <c r="AF201" s="1"/>
      <c r="AG201" s="1"/>
      <c r="AH201" s="1"/>
      <c r="AI201" s="1"/>
      <c r="AJ201" s="1"/>
      <c r="AQ201" s="2"/>
      <c r="AR201" s="2"/>
      <c r="AS201" s="2"/>
    </row>
    <row r="202" spans="1:45" ht="20.100000000000001" customHeight="1">
      <c r="A202" s="1"/>
      <c r="B202" s="1"/>
      <c r="C202" s="293"/>
      <c r="D202" s="294"/>
      <c r="E202" s="1"/>
      <c r="F202" s="1"/>
      <c r="G202" s="1"/>
      <c r="H202" s="1"/>
      <c r="I202" s="1"/>
      <c r="J202" s="1"/>
      <c r="K202" s="1"/>
      <c r="L202" s="1"/>
      <c r="N202" s="1"/>
      <c r="O202" s="1"/>
      <c r="P202" s="1"/>
      <c r="Q202" s="1"/>
      <c r="R202" s="1"/>
      <c r="S202" s="1"/>
      <c r="T202" s="1"/>
      <c r="U202" s="1"/>
      <c r="V202" s="1"/>
      <c r="W202" s="1"/>
      <c r="X202" s="1"/>
      <c r="Y202" s="1"/>
      <c r="Z202" s="1"/>
      <c r="AA202" s="1"/>
      <c r="AB202" s="1"/>
      <c r="AC202" s="1"/>
      <c r="AD202" s="1"/>
      <c r="AE202" s="1"/>
      <c r="AF202" s="1"/>
      <c r="AG202" s="1"/>
      <c r="AH202" s="1"/>
      <c r="AI202" s="1"/>
      <c r="AJ202" s="1"/>
      <c r="AQ202" s="2"/>
      <c r="AR202" s="2"/>
      <c r="AS202" s="2"/>
    </row>
    <row r="203" spans="1:45" ht="20.100000000000001" customHeight="1">
      <c r="A203" s="1"/>
      <c r="B203" s="1"/>
      <c r="C203" s="293"/>
      <c r="D203" s="294"/>
      <c r="E203" s="1"/>
      <c r="F203" s="1"/>
      <c r="G203" s="1"/>
      <c r="H203" s="1"/>
      <c r="I203" s="1"/>
      <c r="J203" s="1"/>
      <c r="K203" s="1"/>
      <c r="L203" s="1"/>
      <c r="N203" s="1"/>
      <c r="O203" s="1"/>
      <c r="P203" s="1"/>
      <c r="Q203" s="1"/>
      <c r="R203" s="1"/>
      <c r="S203" s="1"/>
      <c r="T203" s="1"/>
      <c r="U203" s="1"/>
      <c r="V203" s="1"/>
      <c r="W203" s="1"/>
      <c r="X203" s="1"/>
      <c r="Y203" s="1"/>
      <c r="Z203" s="1"/>
      <c r="AA203" s="1"/>
      <c r="AB203" s="1"/>
      <c r="AC203" s="1"/>
      <c r="AD203" s="1"/>
      <c r="AE203" s="1"/>
      <c r="AF203" s="1"/>
      <c r="AG203" s="1"/>
      <c r="AH203" s="1"/>
      <c r="AI203" s="1"/>
      <c r="AJ203" s="1"/>
      <c r="AQ203" s="2"/>
      <c r="AR203" s="2"/>
      <c r="AS203" s="2"/>
    </row>
    <row r="204" spans="1:45" ht="20.100000000000001" customHeight="1">
      <c r="A204" s="1"/>
      <c r="B204" s="1"/>
      <c r="C204" s="293"/>
      <c r="D204" s="294"/>
      <c r="E204" s="1"/>
      <c r="F204" s="1"/>
      <c r="G204" s="1"/>
      <c r="H204" s="1"/>
      <c r="I204" s="1"/>
      <c r="J204" s="1"/>
      <c r="K204" s="1"/>
      <c r="L204" s="1"/>
      <c r="N204" s="1"/>
      <c r="O204" s="1"/>
      <c r="P204" s="1"/>
      <c r="Q204" s="1"/>
      <c r="R204" s="1"/>
      <c r="S204" s="1"/>
      <c r="T204" s="1"/>
      <c r="U204" s="1"/>
      <c r="V204" s="1"/>
      <c r="W204" s="1"/>
      <c r="X204" s="1"/>
      <c r="Y204" s="1"/>
      <c r="Z204" s="1"/>
      <c r="AA204" s="1"/>
      <c r="AB204" s="1"/>
      <c r="AC204" s="1"/>
      <c r="AD204" s="1"/>
      <c r="AE204" s="1"/>
      <c r="AF204" s="1"/>
      <c r="AG204" s="1"/>
      <c r="AH204" s="1"/>
      <c r="AI204" s="1"/>
      <c r="AJ204" s="1"/>
      <c r="AQ204" s="2"/>
      <c r="AR204" s="2"/>
      <c r="AS204" s="2"/>
    </row>
    <row r="205" spans="1:45" ht="20.100000000000001" customHeight="1">
      <c r="A205" s="1"/>
      <c r="B205" s="1"/>
      <c r="C205" s="293"/>
      <c r="D205" s="294"/>
      <c r="E205" s="1"/>
      <c r="F205" s="1"/>
      <c r="G205" s="1"/>
      <c r="H205" s="1"/>
      <c r="I205" s="1"/>
      <c r="J205" s="1"/>
      <c r="K205" s="1"/>
      <c r="L205" s="1"/>
      <c r="N205" s="1"/>
      <c r="O205" s="1"/>
      <c r="P205" s="1"/>
      <c r="Q205" s="1"/>
      <c r="R205" s="1"/>
      <c r="S205" s="1"/>
      <c r="T205" s="1"/>
      <c r="U205" s="1"/>
      <c r="V205" s="1"/>
      <c r="W205" s="1"/>
      <c r="X205" s="1"/>
      <c r="Y205" s="1"/>
      <c r="Z205" s="1"/>
      <c r="AA205" s="1"/>
      <c r="AB205" s="1"/>
      <c r="AC205" s="1"/>
      <c r="AD205" s="1"/>
      <c r="AE205" s="1"/>
      <c r="AF205" s="1"/>
      <c r="AG205" s="1"/>
      <c r="AH205" s="1"/>
      <c r="AI205" s="1"/>
      <c r="AJ205" s="1"/>
      <c r="AQ205" s="2"/>
      <c r="AR205" s="2"/>
      <c r="AS205" s="2"/>
    </row>
    <row r="206" spans="1:45" ht="20.100000000000001" customHeight="1">
      <c r="A206" s="1"/>
      <c r="B206" s="1"/>
      <c r="C206" s="293"/>
      <c r="D206" s="294"/>
      <c r="E206" s="1"/>
      <c r="F206" s="1"/>
      <c r="G206" s="1"/>
      <c r="H206" s="1"/>
      <c r="I206" s="1"/>
      <c r="J206" s="1"/>
      <c r="K206" s="1"/>
      <c r="L206" s="1"/>
      <c r="N206" s="1"/>
      <c r="O206" s="1"/>
      <c r="P206" s="1"/>
      <c r="Q206" s="1"/>
      <c r="R206" s="1"/>
      <c r="S206" s="1"/>
      <c r="T206" s="1"/>
      <c r="U206" s="1"/>
      <c r="V206" s="1"/>
      <c r="W206" s="1"/>
      <c r="X206" s="1"/>
      <c r="Y206" s="1"/>
      <c r="Z206" s="1"/>
      <c r="AA206" s="1"/>
      <c r="AB206" s="1"/>
      <c r="AC206" s="1"/>
      <c r="AD206" s="1"/>
      <c r="AE206" s="1"/>
      <c r="AF206" s="1"/>
      <c r="AG206" s="1"/>
      <c r="AH206" s="1"/>
      <c r="AI206" s="1"/>
      <c r="AJ206" s="1"/>
      <c r="AQ206" s="2"/>
      <c r="AR206" s="2"/>
      <c r="AS206" s="2"/>
    </row>
    <row r="207" spans="1:45" ht="20.100000000000001" customHeight="1">
      <c r="A207" s="1"/>
      <c r="B207" s="1"/>
      <c r="C207" s="293"/>
      <c r="D207" s="294"/>
      <c r="E207" s="1"/>
      <c r="F207" s="1"/>
      <c r="G207" s="1"/>
      <c r="H207" s="1"/>
      <c r="I207" s="1"/>
      <c r="J207" s="1"/>
      <c r="K207" s="1"/>
      <c r="L207" s="1"/>
      <c r="N207" s="1"/>
      <c r="O207" s="1"/>
      <c r="P207" s="1"/>
      <c r="Q207" s="1"/>
      <c r="R207" s="1"/>
      <c r="S207" s="1"/>
      <c r="T207" s="1"/>
      <c r="U207" s="1"/>
      <c r="V207" s="1"/>
      <c r="W207" s="1"/>
      <c r="X207" s="1"/>
      <c r="Y207" s="1"/>
      <c r="Z207" s="1"/>
      <c r="AA207" s="1"/>
      <c r="AB207" s="1"/>
      <c r="AC207" s="1"/>
      <c r="AD207" s="1"/>
      <c r="AE207" s="1"/>
      <c r="AF207" s="1"/>
      <c r="AG207" s="1"/>
      <c r="AH207" s="1"/>
      <c r="AI207" s="1"/>
      <c r="AJ207" s="1"/>
      <c r="AQ207" s="2"/>
      <c r="AR207" s="2"/>
      <c r="AS207" s="2"/>
    </row>
    <row r="208" spans="1:45" ht="20.100000000000001" customHeight="1">
      <c r="A208" s="1"/>
      <c r="B208" s="1"/>
      <c r="C208" s="295"/>
      <c r="D208" s="294"/>
      <c r="E208" s="1"/>
      <c r="F208" s="1"/>
      <c r="G208" s="1"/>
      <c r="H208" s="1"/>
      <c r="I208" s="1"/>
      <c r="J208" s="1"/>
      <c r="K208" s="1"/>
      <c r="L208" s="1"/>
      <c r="N208" s="1"/>
      <c r="O208" s="1"/>
      <c r="P208" s="1"/>
      <c r="Q208" s="1"/>
      <c r="R208" s="1"/>
      <c r="S208" s="1"/>
      <c r="T208" s="1"/>
      <c r="U208" s="1"/>
      <c r="V208" s="1"/>
      <c r="W208" s="1"/>
      <c r="X208" s="1"/>
      <c r="Y208" s="1"/>
      <c r="Z208" s="1"/>
      <c r="AA208" s="1"/>
      <c r="AB208" s="1"/>
      <c r="AC208" s="1"/>
      <c r="AD208" s="1"/>
      <c r="AE208" s="1"/>
      <c r="AF208" s="1"/>
      <c r="AG208" s="1"/>
      <c r="AH208" s="1"/>
      <c r="AI208" s="1"/>
      <c r="AJ208" s="1"/>
      <c r="AQ208" s="2"/>
      <c r="AR208" s="2"/>
      <c r="AS208" s="2"/>
    </row>
    <row r="209" spans="1:45" ht="20.100000000000001" customHeight="1">
      <c r="A209" s="1"/>
      <c r="B209" s="1"/>
      <c r="E209" s="1"/>
      <c r="F209" s="1"/>
      <c r="G209" s="1"/>
      <c r="H209" s="1"/>
      <c r="I209" s="1"/>
      <c r="J209" s="1"/>
      <c r="K209" s="1"/>
      <c r="L209" s="1"/>
      <c r="N209" s="1"/>
      <c r="O209" s="1"/>
      <c r="P209" s="1"/>
      <c r="Q209" s="1"/>
      <c r="R209" s="1"/>
      <c r="S209" s="1"/>
      <c r="T209" s="1"/>
      <c r="U209" s="1"/>
      <c r="V209" s="1"/>
      <c r="W209" s="1"/>
      <c r="X209" s="1"/>
      <c r="Y209" s="1"/>
      <c r="Z209" s="1"/>
      <c r="AA209" s="1"/>
      <c r="AB209" s="1"/>
      <c r="AC209" s="1"/>
      <c r="AD209" s="1"/>
      <c r="AE209" s="1"/>
      <c r="AF209" s="1"/>
      <c r="AG209" s="1"/>
      <c r="AH209" s="1"/>
      <c r="AI209" s="1"/>
      <c r="AJ209" s="1"/>
      <c r="AQ209" s="2"/>
      <c r="AR209" s="2"/>
      <c r="AS209" s="2"/>
    </row>
    <row r="210" spans="1:45" ht="20.100000000000001" customHeight="1">
      <c r="A210" s="1"/>
      <c r="B210" s="1"/>
      <c r="E210" s="1"/>
      <c r="F210" s="1"/>
      <c r="G210" s="1"/>
      <c r="H210" s="1"/>
      <c r="I210" s="1"/>
      <c r="J210" s="1"/>
      <c r="K210" s="1"/>
      <c r="L210" s="1"/>
      <c r="N210" s="1"/>
      <c r="O210" s="1"/>
      <c r="P210" s="1"/>
      <c r="Q210" s="1"/>
      <c r="R210" s="1"/>
      <c r="S210" s="1"/>
      <c r="T210" s="1"/>
      <c r="U210" s="1"/>
      <c r="V210" s="1"/>
      <c r="W210" s="1"/>
      <c r="X210" s="1"/>
      <c r="Y210" s="1"/>
      <c r="Z210" s="1"/>
      <c r="AA210" s="1"/>
      <c r="AB210" s="1"/>
      <c r="AC210" s="1"/>
      <c r="AD210" s="1"/>
      <c r="AE210" s="1"/>
      <c r="AF210" s="1"/>
      <c r="AG210" s="1"/>
      <c r="AH210" s="1"/>
      <c r="AI210" s="1"/>
      <c r="AJ210" s="1"/>
      <c r="AQ210" s="2"/>
      <c r="AR210" s="2"/>
      <c r="AS210" s="2"/>
    </row>
    <row r="211" spans="1:45" ht="20.100000000000001" customHeight="1">
      <c r="A211" s="1"/>
      <c r="B211" s="1"/>
      <c r="E211" s="1"/>
      <c r="F211" s="1"/>
      <c r="G211" s="1"/>
      <c r="H211" s="1"/>
      <c r="I211" s="1"/>
      <c r="J211" s="1"/>
      <c r="K211" s="1"/>
      <c r="L211" s="1"/>
      <c r="N211" s="1"/>
      <c r="O211" s="1"/>
      <c r="P211" s="1"/>
      <c r="Q211" s="1"/>
      <c r="R211" s="1"/>
      <c r="S211" s="1"/>
      <c r="T211" s="1"/>
      <c r="U211" s="1"/>
      <c r="V211" s="1"/>
      <c r="W211" s="1"/>
      <c r="X211" s="1"/>
      <c r="Y211" s="1"/>
      <c r="Z211" s="1"/>
      <c r="AA211" s="1"/>
      <c r="AB211" s="1"/>
      <c r="AC211" s="1"/>
      <c r="AD211" s="1"/>
      <c r="AE211" s="1"/>
      <c r="AF211" s="1"/>
      <c r="AG211" s="1"/>
      <c r="AH211" s="1"/>
      <c r="AI211" s="1"/>
      <c r="AJ211" s="1"/>
      <c r="AQ211" s="2"/>
      <c r="AR211" s="2"/>
      <c r="AS211" s="2"/>
    </row>
    <row r="212" spans="1:45" ht="20.100000000000001" customHeight="1">
      <c r="A212" s="1"/>
      <c r="B212" s="1"/>
      <c r="E212" s="1"/>
      <c r="G212" s="1"/>
      <c r="H212" s="1"/>
      <c r="I212" s="1"/>
      <c r="J212" s="1"/>
      <c r="K212" s="1"/>
      <c r="L212" s="1"/>
      <c r="N212" s="1"/>
      <c r="O212" s="1"/>
      <c r="P212" s="1"/>
      <c r="Q212" s="1"/>
      <c r="R212" s="1"/>
      <c r="S212" s="1"/>
      <c r="T212" s="1"/>
      <c r="U212" s="1"/>
      <c r="V212" s="1"/>
      <c r="W212" s="1"/>
      <c r="X212" s="1"/>
      <c r="Y212" s="1"/>
      <c r="Z212" s="1"/>
      <c r="AA212" s="1"/>
      <c r="AB212" s="1"/>
      <c r="AC212" s="1"/>
      <c r="AD212" s="1"/>
      <c r="AE212" s="1"/>
      <c r="AF212" s="1"/>
      <c r="AG212" s="1"/>
      <c r="AH212" s="1"/>
      <c r="AI212" s="1"/>
      <c r="AJ212" s="1"/>
      <c r="AQ212" s="2"/>
      <c r="AR212" s="2"/>
      <c r="AS212" s="2"/>
    </row>
    <row r="213" spans="1:45" ht="20.100000000000001" customHeight="1">
      <c r="A213" s="1"/>
      <c r="B213" s="1"/>
      <c r="D213" s="287" t="s">
        <v>321</v>
      </c>
      <c r="E213" s="1"/>
      <c r="G213" s="1"/>
      <c r="H213" s="1"/>
      <c r="I213" s="1"/>
      <c r="J213" s="1"/>
      <c r="K213" s="1"/>
      <c r="L213" s="1"/>
      <c r="N213" s="1"/>
      <c r="O213" s="1"/>
      <c r="P213" s="1"/>
      <c r="Q213" s="1"/>
      <c r="R213" s="1"/>
      <c r="S213" s="1"/>
      <c r="T213" s="1"/>
      <c r="U213" s="1"/>
      <c r="V213" s="1"/>
      <c r="W213" s="1"/>
      <c r="X213" s="1"/>
      <c r="Y213" s="1"/>
      <c r="Z213" s="1"/>
      <c r="AA213" s="1"/>
      <c r="AB213" s="1"/>
      <c r="AC213" s="1"/>
      <c r="AD213" s="1"/>
      <c r="AE213" s="1"/>
      <c r="AF213" s="1"/>
      <c r="AG213" s="1"/>
      <c r="AH213" s="1"/>
      <c r="AI213" s="1"/>
      <c r="AJ213" s="1"/>
      <c r="AQ213" s="2"/>
      <c r="AR213" s="2"/>
      <c r="AS213" s="2"/>
    </row>
    <row r="214" spans="1:45" ht="20.100000000000001" customHeight="1">
      <c r="A214" s="1"/>
      <c r="B214" s="1"/>
      <c r="D214" s="287" t="s">
        <v>370</v>
      </c>
      <c r="E214" s="1"/>
      <c r="G214" s="1"/>
      <c r="H214" s="1"/>
      <c r="I214" s="1"/>
      <c r="J214" s="1"/>
      <c r="K214" s="1"/>
      <c r="L214" s="1"/>
      <c r="N214" s="1"/>
      <c r="O214" s="1"/>
      <c r="P214" s="1"/>
      <c r="Q214" s="1"/>
      <c r="R214" s="1"/>
      <c r="S214" s="1"/>
      <c r="T214" s="1"/>
      <c r="U214" s="1"/>
      <c r="V214" s="1"/>
      <c r="W214" s="1"/>
      <c r="X214" s="1"/>
      <c r="Y214" s="1"/>
      <c r="Z214" s="1"/>
      <c r="AA214" s="1"/>
      <c r="AB214" s="1"/>
      <c r="AC214" s="1"/>
      <c r="AD214" s="1"/>
      <c r="AE214" s="1"/>
      <c r="AF214" s="1"/>
      <c r="AG214" s="1"/>
      <c r="AH214" s="1"/>
      <c r="AI214" s="1"/>
      <c r="AJ214" s="1"/>
      <c r="AQ214" s="2"/>
      <c r="AR214" s="2"/>
      <c r="AS214" s="2"/>
    </row>
    <row r="215" spans="1:45" ht="15" customHeight="1">
      <c r="A215" s="1"/>
      <c r="B215" s="1"/>
      <c r="D215" s="287" t="s">
        <v>389</v>
      </c>
      <c r="E215" s="1"/>
      <c r="G215" s="26"/>
      <c r="H215" s="26"/>
      <c r="I215" s="26"/>
      <c r="J215" s="26"/>
      <c r="K215" s="26"/>
      <c r="L215" s="26"/>
      <c r="N215" s="1"/>
      <c r="O215" s="1"/>
      <c r="P215" s="1"/>
      <c r="Q215" s="1"/>
      <c r="R215" s="1"/>
      <c r="S215" s="1"/>
      <c r="T215" s="1"/>
      <c r="U215" s="1"/>
      <c r="V215" s="1"/>
      <c r="W215" s="1"/>
      <c r="X215" s="1"/>
      <c r="Y215" s="1"/>
      <c r="Z215" s="1"/>
      <c r="AA215" s="1"/>
      <c r="AB215" s="1"/>
      <c r="AC215" s="1"/>
      <c r="AD215" s="1"/>
      <c r="AE215" s="1"/>
      <c r="AF215" s="1"/>
      <c r="AG215" s="1"/>
      <c r="AH215" s="1"/>
      <c r="AI215" s="1"/>
      <c r="AJ215" s="1"/>
      <c r="AQ215" s="2"/>
      <c r="AR215" s="2"/>
      <c r="AS215" s="2"/>
    </row>
    <row r="216" spans="1:45" ht="15" customHeight="1">
      <c r="A216" s="1"/>
      <c r="B216" s="1"/>
      <c r="C216" s="1"/>
      <c r="D216" s="1"/>
      <c r="E216" s="1"/>
      <c r="F216" s="1"/>
      <c r="G216" s="1"/>
      <c r="H216" s="1"/>
      <c r="I216" s="1"/>
      <c r="J216" s="1"/>
      <c r="K216" s="1"/>
      <c r="L216" s="1"/>
      <c r="N216" s="1"/>
      <c r="O216" s="1"/>
      <c r="P216" s="1"/>
      <c r="Q216" s="1"/>
      <c r="R216" s="1"/>
      <c r="S216" s="1"/>
      <c r="T216" s="1"/>
      <c r="U216" s="1"/>
      <c r="V216" s="1"/>
      <c r="W216" s="1"/>
      <c r="X216" s="1"/>
      <c r="Y216" s="1"/>
      <c r="Z216" s="1"/>
      <c r="AA216" s="1"/>
      <c r="AB216" s="1"/>
      <c r="AC216" s="1"/>
      <c r="AD216" s="1"/>
      <c r="AE216" s="1"/>
      <c r="AF216" s="1"/>
      <c r="AG216" s="1"/>
      <c r="AH216" s="1"/>
      <c r="AI216" s="1"/>
      <c r="AJ216" s="1"/>
      <c r="AQ216" s="2"/>
      <c r="AR216" s="2"/>
      <c r="AS216" s="2"/>
    </row>
    <row r="217" spans="1:45" ht="15" customHeight="1">
      <c r="A217" s="1"/>
      <c r="B217" s="1"/>
      <c r="C217" s="1"/>
      <c r="D217" s="1"/>
      <c r="E217" s="1"/>
      <c r="F217" s="1"/>
      <c r="G217" s="1"/>
      <c r="H217" s="1"/>
      <c r="I217" s="1"/>
      <c r="J217" s="1"/>
      <c r="K217" s="1"/>
      <c r="L217" s="1"/>
      <c r="N217" s="1"/>
      <c r="O217" s="1"/>
      <c r="P217" s="1"/>
      <c r="Q217" s="1"/>
      <c r="R217" s="1"/>
      <c r="S217" s="1"/>
      <c r="T217" s="1"/>
      <c r="U217" s="1"/>
      <c r="V217" s="1"/>
      <c r="W217" s="1"/>
      <c r="X217" s="1"/>
      <c r="Y217" s="1"/>
      <c r="Z217" s="1"/>
      <c r="AA217" s="1"/>
      <c r="AB217" s="1"/>
      <c r="AC217" s="1"/>
      <c r="AD217" s="1"/>
      <c r="AE217" s="1"/>
      <c r="AF217" s="1"/>
      <c r="AG217" s="1"/>
      <c r="AH217" s="1"/>
      <c r="AI217" s="1"/>
      <c r="AJ217" s="1"/>
      <c r="AQ217" s="2"/>
      <c r="AR217" s="2"/>
      <c r="AS217" s="2"/>
    </row>
    <row r="218" spans="1:45" ht="15" customHeight="1">
      <c r="A218" s="1"/>
      <c r="B218" s="1"/>
      <c r="C218" s="1"/>
      <c r="D218" s="1"/>
      <c r="E218" s="1"/>
      <c r="F218" s="1"/>
      <c r="G218" s="1"/>
      <c r="H218" s="1"/>
      <c r="I218" s="1"/>
      <c r="J218" s="1"/>
      <c r="K218" s="1"/>
      <c r="L218" s="1"/>
      <c r="N218" s="1"/>
      <c r="O218" s="1"/>
      <c r="P218" s="1"/>
      <c r="Q218" s="1"/>
      <c r="R218" s="1"/>
      <c r="S218" s="1"/>
      <c r="T218" s="1"/>
      <c r="U218" s="1"/>
      <c r="V218" s="1"/>
      <c r="W218" s="1"/>
      <c r="X218" s="1"/>
      <c r="Y218" s="1"/>
      <c r="Z218" s="1"/>
      <c r="AA218" s="1"/>
      <c r="AB218" s="1"/>
      <c r="AC218" s="1"/>
      <c r="AD218" s="1"/>
      <c r="AE218" s="1"/>
      <c r="AF218" s="1"/>
      <c r="AG218" s="1"/>
      <c r="AH218" s="1"/>
      <c r="AI218" s="1"/>
      <c r="AJ218" s="1"/>
      <c r="AQ218" s="2"/>
      <c r="AR218" s="2"/>
      <c r="AS218" s="2"/>
    </row>
    <row r="219" spans="1:45" ht="15" customHeight="1">
      <c r="A219" s="1"/>
      <c r="B219" s="1"/>
      <c r="C219" s="1"/>
      <c r="D219" s="1"/>
      <c r="E219" s="1"/>
      <c r="F219" s="1"/>
      <c r="G219" s="1"/>
      <c r="H219" s="1"/>
      <c r="I219" s="1"/>
      <c r="J219" s="1"/>
      <c r="K219" s="1"/>
      <c r="L219" s="1"/>
      <c r="N219" s="1"/>
      <c r="O219" s="1"/>
      <c r="P219" s="1"/>
      <c r="Q219" s="1"/>
      <c r="R219" s="1"/>
      <c r="S219" s="1"/>
      <c r="T219" s="1"/>
      <c r="U219" s="1"/>
      <c r="V219" s="1"/>
      <c r="W219" s="1"/>
      <c r="X219" s="1"/>
      <c r="Y219" s="1"/>
      <c r="Z219" s="1"/>
      <c r="AA219" s="1"/>
      <c r="AB219" s="1"/>
      <c r="AC219" s="1"/>
      <c r="AD219" s="1"/>
      <c r="AE219" s="1"/>
      <c r="AF219" s="1"/>
      <c r="AG219" s="1"/>
      <c r="AH219" s="1"/>
      <c r="AI219" s="1"/>
      <c r="AJ219" s="1"/>
      <c r="AQ219" s="2"/>
      <c r="AR219" s="2"/>
      <c r="AS219" s="2"/>
    </row>
    <row r="220" spans="1:45" ht="15" customHeight="1">
      <c r="A220" s="1"/>
      <c r="B220" s="1"/>
      <c r="C220" s="1"/>
      <c r="D220" s="1"/>
      <c r="E220" s="1"/>
      <c r="F220" s="1"/>
      <c r="G220" s="1"/>
      <c r="H220" s="1"/>
      <c r="I220" s="1"/>
      <c r="J220" s="1"/>
      <c r="K220" s="1"/>
      <c r="L220" s="1"/>
      <c r="N220" s="1"/>
      <c r="O220" s="1"/>
      <c r="P220" s="1"/>
      <c r="Q220" s="1"/>
      <c r="R220" s="1"/>
      <c r="S220" s="1"/>
      <c r="T220" s="1"/>
      <c r="U220" s="1"/>
      <c r="V220" s="1"/>
      <c r="W220" s="1"/>
      <c r="X220" s="1"/>
      <c r="Y220" s="1"/>
      <c r="Z220" s="1"/>
      <c r="AA220" s="1"/>
      <c r="AB220" s="1"/>
      <c r="AC220" s="1"/>
      <c r="AD220" s="1"/>
      <c r="AE220" s="1"/>
      <c r="AF220" s="1"/>
      <c r="AG220" s="1"/>
      <c r="AH220" s="1"/>
      <c r="AI220" s="1"/>
      <c r="AJ220" s="1"/>
      <c r="AQ220" s="2"/>
      <c r="AR220" s="2"/>
      <c r="AS220" s="2"/>
    </row>
    <row r="221" spans="1:45" ht="15" customHeight="1">
      <c r="A221" s="1"/>
      <c r="B221" s="1"/>
      <c r="C221" s="1"/>
      <c r="E221" s="1"/>
      <c r="F221" s="1"/>
      <c r="G221" s="1"/>
      <c r="H221" s="1"/>
      <c r="I221" s="1"/>
      <c r="J221" s="1"/>
      <c r="K221" s="1"/>
      <c r="L221" s="1"/>
      <c r="N221" s="1"/>
      <c r="O221" s="1"/>
      <c r="P221" s="1"/>
      <c r="Q221" s="1"/>
      <c r="R221" s="1"/>
      <c r="S221" s="1"/>
      <c r="T221" s="1"/>
      <c r="U221" s="1"/>
      <c r="V221" s="1"/>
      <c r="W221" s="1"/>
      <c r="X221" s="1"/>
      <c r="Y221" s="1"/>
      <c r="Z221" s="1"/>
      <c r="AA221" s="1"/>
      <c r="AB221" s="1"/>
      <c r="AC221" s="1"/>
      <c r="AD221" s="1"/>
      <c r="AE221" s="1"/>
      <c r="AF221" s="1"/>
      <c r="AG221" s="1"/>
      <c r="AH221" s="1"/>
      <c r="AI221" s="1"/>
      <c r="AJ221" s="1"/>
      <c r="AQ221" s="2"/>
      <c r="AR221" s="2"/>
      <c r="AS221" s="2"/>
    </row>
    <row r="222" spans="1:45" ht="15" customHeight="1">
      <c r="A222" s="1"/>
      <c r="B222" s="1"/>
      <c r="C222" s="1"/>
      <c r="E222" s="1"/>
      <c r="F222" s="1"/>
      <c r="G222" s="1"/>
      <c r="H222" s="1"/>
      <c r="I222" s="1"/>
      <c r="J222" s="1"/>
      <c r="K222" s="1"/>
      <c r="L222" s="1"/>
      <c r="N222" s="1"/>
      <c r="O222" s="1"/>
      <c r="P222" s="1"/>
      <c r="Q222" s="1"/>
      <c r="R222" s="1"/>
      <c r="S222" s="1"/>
      <c r="T222" s="1"/>
      <c r="U222" s="1"/>
      <c r="V222" s="1"/>
      <c r="W222" s="1"/>
      <c r="X222" s="1"/>
      <c r="Y222" s="1"/>
      <c r="Z222" s="1"/>
      <c r="AA222" s="1"/>
      <c r="AB222" s="1"/>
      <c r="AC222" s="1"/>
      <c r="AD222" s="1"/>
      <c r="AE222" s="1"/>
      <c r="AF222" s="1"/>
      <c r="AG222" s="1"/>
      <c r="AH222" s="1"/>
      <c r="AI222" s="1"/>
      <c r="AJ222" s="1"/>
      <c r="AQ222" s="2"/>
      <c r="AR222" s="2"/>
      <c r="AS222" s="2"/>
    </row>
    <row r="223" spans="1:45" ht="15" customHeight="1">
      <c r="A223" s="1"/>
      <c r="B223" s="1"/>
      <c r="C223" s="1"/>
      <c r="E223" s="1"/>
      <c r="F223" s="1"/>
      <c r="G223" s="1"/>
      <c r="H223" s="1"/>
      <c r="I223" s="1"/>
      <c r="J223" s="1"/>
      <c r="K223" s="1"/>
      <c r="L223" s="1"/>
      <c r="N223" s="1"/>
      <c r="O223" s="1"/>
      <c r="P223" s="1"/>
      <c r="Q223" s="1"/>
      <c r="R223" s="1"/>
      <c r="S223" s="1"/>
      <c r="T223" s="1"/>
      <c r="U223" s="1"/>
      <c r="V223" s="1"/>
      <c r="W223" s="1"/>
      <c r="X223" s="1"/>
      <c r="Y223" s="1"/>
      <c r="Z223" s="1"/>
      <c r="AA223" s="1"/>
      <c r="AB223" s="1"/>
      <c r="AC223" s="1"/>
      <c r="AD223" s="1"/>
      <c r="AE223" s="1"/>
      <c r="AF223" s="1"/>
      <c r="AG223" s="1"/>
      <c r="AH223" s="1"/>
      <c r="AI223" s="1"/>
      <c r="AJ223" s="1"/>
      <c r="AQ223" s="2"/>
      <c r="AR223" s="2"/>
      <c r="AS223" s="2"/>
    </row>
    <row r="224" spans="1:45" ht="15" customHeight="1">
      <c r="A224" s="1"/>
      <c r="B224" s="1"/>
      <c r="C224" s="1"/>
      <c r="D224" s="1"/>
      <c r="E224" s="1"/>
      <c r="F224" s="1"/>
      <c r="G224" s="1"/>
      <c r="H224" s="1"/>
      <c r="I224" s="1"/>
      <c r="J224" s="1"/>
      <c r="K224" s="1"/>
      <c r="L224" s="1"/>
      <c r="N224" s="1"/>
      <c r="O224" s="1"/>
      <c r="P224" s="1"/>
      <c r="Q224" s="1"/>
      <c r="R224" s="1"/>
      <c r="S224" s="1"/>
      <c r="T224" s="1"/>
      <c r="U224" s="1"/>
      <c r="V224" s="1"/>
      <c r="W224" s="1"/>
      <c r="X224" s="1"/>
      <c r="Y224" s="1"/>
      <c r="Z224" s="1"/>
      <c r="AA224" s="1"/>
      <c r="AB224" s="1"/>
      <c r="AC224" s="1"/>
      <c r="AD224" s="1"/>
      <c r="AE224" s="1"/>
      <c r="AF224" s="1"/>
      <c r="AG224" s="1"/>
      <c r="AH224" s="1"/>
      <c r="AI224" s="1"/>
      <c r="AJ224" s="1"/>
      <c r="AQ224" s="2"/>
      <c r="AR224" s="2"/>
      <c r="AS224" s="2"/>
    </row>
    <row r="225" spans="1:45" ht="15" customHeight="1">
      <c r="A225" s="1"/>
      <c r="B225" s="1"/>
      <c r="C225" s="1"/>
      <c r="D225" s="1"/>
      <c r="E225" s="1"/>
      <c r="F225" s="1"/>
      <c r="G225" s="1"/>
      <c r="H225" s="1"/>
      <c r="I225" s="1"/>
      <c r="J225" s="1"/>
      <c r="K225" s="1"/>
      <c r="L225" s="1"/>
      <c r="N225" s="1"/>
      <c r="O225" s="1"/>
      <c r="P225" s="1"/>
      <c r="Q225" s="1"/>
      <c r="R225" s="1"/>
      <c r="S225" s="1"/>
      <c r="T225" s="1"/>
      <c r="U225" s="1"/>
      <c r="V225" s="1"/>
      <c r="W225" s="1"/>
      <c r="X225" s="1"/>
      <c r="Y225" s="1"/>
      <c r="Z225" s="1"/>
      <c r="AA225" s="1"/>
      <c r="AB225" s="1"/>
      <c r="AC225" s="1"/>
      <c r="AD225" s="1"/>
      <c r="AE225" s="1"/>
      <c r="AF225" s="1"/>
      <c r="AG225" s="1"/>
      <c r="AH225" s="1"/>
      <c r="AI225" s="1"/>
      <c r="AJ225" s="1"/>
      <c r="AQ225" s="2"/>
      <c r="AR225" s="2"/>
      <c r="AS225" s="2"/>
    </row>
    <row r="226" spans="1:45" ht="15" customHeight="1">
      <c r="A226" s="1"/>
      <c r="B226" s="1"/>
      <c r="C226" s="1"/>
      <c r="D226" s="1"/>
      <c r="E226" s="1"/>
      <c r="F226" s="1"/>
      <c r="G226" s="1"/>
      <c r="H226" s="1"/>
      <c r="I226" s="1"/>
      <c r="J226" s="1"/>
      <c r="K226" s="1"/>
      <c r="L226" s="1"/>
      <c r="N226" s="1"/>
      <c r="O226" s="1"/>
      <c r="P226" s="1"/>
      <c r="Q226" s="1"/>
      <c r="R226" s="1"/>
      <c r="S226" s="1"/>
      <c r="T226" s="1"/>
      <c r="U226" s="1"/>
      <c r="V226" s="1"/>
      <c r="W226" s="1"/>
      <c r="X226" s="1"/>
      <c r="Y226" s="1"/>
      <c r="Z226" s="1"/>
      <c r="AA226" s="1"/>
      <c r="AB226" s="1"/>
      <c r="AC226" s="1"/>
      <c r="AD226" s="1"/>
      <c r="AE226" s="1"/>
      <c r="AF226" s="1"/>
      <c r="AG226" s="1"/>
      <c r="AH226" s="1"/>
      <c r="AI226" s="1"/>
      <c r="AJ226" s="1"/>
      <c r="AQ226" s="2"/>
      <c r="AR226" s="2"/>
      <c r="AS226" s="2"/>
    </row>
    <row r="227" spans="1:45" ht="15" customHeight="1">
      <c r="A227" s="1"/>
      <c r="B227" s="1"/>
      <c r="C227" s="1"/>
      <c r="D227" s="1"/>
      <c r="E227" s="1"/>
      <c r="F227" s="1"/>
      <c r="G227" s="1"/>
      <c r="H227" s="1"/>
      <c r="I227" s="1"/>
      <c r="J227" s="1"/>
      <c r="K227" s="1"/>
      <c r="L227" s="1"/>
      <c r="N227" s="1"/>
      <c r="O227" s="1"/>
      <c r="P227" s="1"/>
      <c r="Q227" s="1"/>
      <c r="R227" s="1"/>
      <c r="S227" s="1"/>
      <c r="T227" s="1"/>
      <c r="U227" s="1"/>
      <c r="V227" s="1"/>
      <c r="W227" s="1"/>
      <c r="X227" s="1"/>
      <c r="Y227" s="1"/>
      <c r="Z227" s="1"/>
      <c r="AA227" s="1"/>
      <c r="AB227" s="1"/>
      <c r="AC227" s="1"/>
      <c r="AD227" s="1"/>
      <c r="AE227" s="1"/>
      <c r="AF227" s="1"/>
      <c r="AG227" s="1"/>
      <c r="AH227" s="1"/>
      <c r="AI227" s="1"/>
      <c r="AJ227" s="1"/>
      <c r="AQ227" s="2"/>
      <c r="AR227" s="2"/>
      <c r="AS227" s="2"/>
    </row>
    <row r="228" spans="1:45" ht="15" customHeight="1">
      <c r="A228" s="1"/>
      <c r="B228" s="1"/>
      <c r="C228" s="1"/>
      <c r="D228" s="1"/>
      <c r="E228" s="1"/>
      <c r="F228" s="1"/>
      <c r="G228" s="1"/>
      <c r="H228" s="1"/>
      <c r="I228" s="1"/>
      <c r="J228" s="1"/>
      <c r="K228" s="1"/>
      <c r="L228" s="1"/>
      <c r="N228" s="1"/>
      <c r="O228" s="1"/>
      <c r="P228" s="1"/>
      <c r="Q228" s="1"/>
      <c r="R228" s="1"/>
      <c r="S228" s="1"/>
      <c r="T228" s="1"/>
      <c r="U228" s="1"/>
      <c r="V228" s="1"/>
      <c r="W228" s="1"/>
      <c r="X228" s="1"/>
      <c r="Y228" s="1"/>
      <c r="Z228" s="1"/>
      <c r="AA228" s="1"/>
      <c r="AB228" s="1"/>
      <c r="AC228" s="1"/>
      <c r="AD228" s="1"/>
      <c r="AE228" s="1"/>
      <c r="AF228" s="1"/>
      <c r="AG228" s="1"/>
      <c r="AH228" s="1"/>
      <c r="AI228" s="1"/>
      <c r="AJ228" s="1"/>
      <c r="AQ228" s="2"/>
      <c r="AR228" s="2"/>
      <c r="AS228" s="2"/>
    </row>
    <row r="229" spans="1:45" ht="15" customHeight="1">
      <c r="A229" s="1"/>
      <c r="B229" s="1"/>
      <c r="C229" s="1"/>
      <c r="D229" s="1"/>
      <c r="E229" s="1"/>
      <c r="F229" s="1"/>
      <c r="G229" s="1"/>
      <c r="H229" s="1"/>
      <c r="I229" s="1"/>
      <c r="J229" s="1"/>
      <c r="K229" s="1"/>
      <c r="L229" s="1"/>
      <c r="N229" s="1"/>
      <c r="O229" s="1"/>
      <c r="P229" s="1"/>
      <c r="Q229" s="1"/>
      <c r="R229" s="1"/>
      <c r="S229" s="1"/>
      <c r="T229" s="1"/>
      <c r="U229" s="1"/>
      <c r="V229" s="1"/>
      <c r="W229" s="1"/>
      <c r="X229" s="1"/>
      <c r="Y229" s="1"/>
      <c r="Z229" s="1"/>
      <c r="AA229" s="1"/>
      <c r="AB229" s="1"/>
      <c r="AC229" s="1"/>
      <c r="AD229" s="1"/>
      <c r="AE229" s="1"/>
      <c r="AF229" s="1"/>
      <c r="AG229" s="1"/>
      <c r="AH229" s="1"/>
      <c r="AI229" s="1"/>
      <c r="AJ229" s="1"/>
      <c r="AQ229" s="2"/>
      <c r="AR229" s="2"/>
      <c r="AS229" s="2"/>
    </row>
    <row r="230" spans="1:45" ht="15" customHeight="1">
      <c r="A230" s="1"/>
      <c r="B230" s="1"/>
      <c r="C230" s="1"/>
      <c r="D230" s="1"/>
      <c r="E230" s="1"/>
      <c r="F230" s="1"/>
      <c r="G230" s="1"/>
      <c r="H230" s="1"/>
      <c r="I230" s="1"/>
      <c r="J230" s="1"/>
      <c r="K230" s="1"/>
      <c r="L230" s="1"/>
      <c r="N230" s="1"/>
      <c r="O230" s="1"/>
      <c r="P230" s="1"/>
      <c r="Q230" s="1"/>
      <c r="R230" s="1"/>
      <c r="S230" s="1"/>
      <c r="T230" s="1"/>
      <c r="U230" s="1"/>
      <c r="V230" s="1"/>
      <c r="W230" s="1"/>
      <c r="X230" s="1"/>
      <c r="Y230" s="1"/>
      <c r="Z230" s="1"/>
      <c r="AA230" s="1"/>
      <c r="AB230" s="1"/>
      <c r="AC230" s="1"/>
      <c r="AD230" s="1"/>
      <c r="AE230" s="1"/>
      <c r="AF230" s="1"/>
      <c r="AG230" s="1"/>
      <c r="AH230" s="1"/>
      <c r="AI230" s="1"/>
      <c r="AJ230" s="1"/>
      <c r="AQ230" s="2"/>
      <c r="AR230" s="2"/>
      <c r="AS230" s="2"/>
    </row>
    <row r="231" spans="1:45" ht="15" customHeight="1">
      <c r="A231" s="1"/>
      <c r="B231" s="1"/>
      <c r="C231" s="1"/>
      <c r="D231" s="1"/>
      <c r="E231" s="1"/>
      <c r="F231" s="1"/>
      <c r="G231" s="1"/>
      <c r="H231" s="1"/>
      <c r="I231" s="1"/>
      <c r="J231" s="1"/>
      <c r="K231" s="1"/>
      <c r="L231" s="1"/>
      <c r="N231" s="1"/>
      <c r="O231" s="1"/>
      <c r="P231" s="1"/>
      <c r="Q231" s="1"/>
      <c r="R231" s="1"/>
      <c r="S231" s="1"/>
      <c r="T231" s="1"/>
      <c r="U231" s="1"/>
      <c r="V231" s="1"/>
      <c r="W231" s="1"/>
      <c r="X231" s="1"/>
      <c r="Y231" s="1"/>
      <c r="Z231" s="1"/>
      <c r="AA231" s="1"/>
      <c r="AB231" s="1"/>
      <c r="AC231" s="1"/>
      <c r="AD231" s="1"/>
      <c r="AE231" s="1"/>
      <c r="AF231" s="1"/>
      <c r="AG231" s="1"/>
      <c r="AH231" s="1"/>
      <c r="AI231" s="1"/>
      <c r="AJ231" s="1"/>
      <c r="AQ231" s="2"/>
      <c r="AR231" s="2"/>
      <c r="AS231" s="2"/>
    </row>
    <row r="232" spans="1:45" ht="15" customHeight="1">
      <c r="A232" s="1"/>
      <c r="B232" s="1"/>
      <c r="C232" s="1"/>
      <c r="D232" s="1"/>
      <c r="E232" s="1"/>
      <c r="F232" s="1"/>
      <c r="G232" s="1"/>
      <c r="H232" s="1"/>
      <c r="I232" s="1"/>
      <c r="J232" s="1"/>
      <c r="K232" s="1"/>
      <c r="L232" s="1"/>
      <c r="N232" s="1"/>
      <c r="O232" s="1"/>
      <c r="P232" s="1"/>
      <c r="Q232" s="1"/>
      <c r="R232" s="1"/>
      <c r="S232" s="1"/>
      <c r="T232" s="1"/>
      <c r="U232" s="1"/>
      <c r="V232" s="1"/>
      <c r="W232" s="1"/>
      <c r="X232" s="1"/>
      <c r="Y232" s="1"/>
      <c r="Z232" s="1"/>
      <c r="AA232" s="1"/>
      <c r="AB232" s="1"/>
      <c r="AC232" s="1"/>
      <c r="AD232" s="1"/>
      <c r="AE232" s="1"/>
      <c r="AF232" s="1"/>
      <c r="AG232" s="1"/>
      <c r="AH232" s="1"/>
      <c r="AI232" s="1"/>
      <c r="AJ232" s="1"/>
      <c r="AQ232" s="2"/>
      <c r="AR232" s="2"/>
      <c r="AS232" s="2"/>
    </row>
    <row r="233" spans="1:45" ht="15" customHeight="1">
      <c r="A233" s="1"/>
      <c r="B233" s="1"/>
      <c r="C233" s="1"/>
      <c r="D233" s="1"/>
      <c r="E233" s="1"/>
      <c r="F233" s="1"/>
      <c r="G233" s="1"/>
      <c r="H233" s="1"/>
      <c r="I233" s="1"/>
      <c r="J233" s="1"/>
      <c r="K233" s="1"/>
      <c r="L233" s="1"/>
      <c r="N233" s="1"/>
      <c r="O233" s="1"/>
      <c r="P233" s="1"/>
      <c r="Q233" s="1"/>
      <c r="R233" s="1"/>
      <c r="S233" s="1"/>
      <c r="T233" s="1"/>
      <c r="U233" s="1"/>
      <c r="V233" s="1"/>
      <c r="W233" s="1"/>
      <c r="X233" s="1"/>
      <c r="Y233" s="1"/>
      <c r="Z233" s="1"/>
      <c r="AA233" s="1"/>
      <c r="AB233" s="1"/>
      <c r="AC233" s="1"/>
      <c r="AD233" s="1"/>
      <c r="AE233" s="1"/>
      <c r="AF233" s="1"/>
      <c r="AG233" s="1"/>
      <c r="AH233" s="1"/>
      <c r="AI233" s="1"/>
      <c r="AJ233" s="1"/>
      <c r="AQ233" s="2"/>
      <c r="AR233" s="2"/>
      <c r="AS233" s="2"/>
    </row>
    <row r="234" spans="1:45" ht="15" customHeight="1">
      <c r="A234" s="1"/>
      <c r="B234" s="1"/>
      <c r="C234" s="1"/>
      <c r="D234" s="1"/>
      <c r="E234" s="1"/>
      <c r="F234" s="1"/>
      <c r="G234" s="1"/>
      <c r="H234" s="1"/>
      <c r="I234" s="1"/>
      <c r="J234" s="1"/>
      <c r="K234" s="1"/>
      <c r="L234" s="1"/>
      <c r="N234" s="1"/>
      <c r="O234" s="1"/>
      <c r="P234" s="1"/>
      <c r="Q234" s="1"/>
      <c r="R234" s="1"/>
      <c r="S234" s="1"/>
      <c r="T234" s="1"/>
      <c r="U234" s="1"/>
      <c r="V234" s="1"/>
      <c r="W234" s="1"/>
      <c r="X234" s="1"/>
      <c r="Y234" s="1"/>
      <c r="Z234" s="1"/>
      <c r="AA234" s="1"/>
      <c r="AB234" s="1"/>
      <c r="AC234" s="1"/>
      <c r="AD234" s="1"/>
      <c r="AE234" s="1"/>
      <c r="AF234" s="1"/>
      <c r="AG234" s="1"/>
      <c r="AH234" s="1"/>
      <c r="AI234" s="1"/>
      <c r="AJ234" s="1"/>
      <c r="AQ234" s="2"/>
      <c r="AR234" s="2"/>
      <c r="AS234" s="2"/>
    </row>
    <row r="235" spans="1:45" ht="15" customHeight="1">
      <c r="A235" s="1"/>
      <c r="B235" s="1"/>
      <c r="C235" s="1"/>
      <c r="D235" s="1"/>
      <c r="E235" s="1"/>
      <c r="F235" s="1"/>
      <c r="G235" s="1"/>
      <c r="H235" s="1"/>
      <c r="I235" s="1"/>
      <c r="J235" s="1"/>
      <c r="K235" s="1"/>
      <c r="L235" s="1"/>
      <c r="N235" s="1"/>
      <c r="O235" s="1"/>
      <c r="P235" s="1"/>
      <c r="Q235" s="1"/>
      <c r="R235" s="1"/>
      <c r="S235" s="1"/>
      <c r="T235" s="1"/>
      <c r="U235" s="1"/>
      <c r="V235" s="1"/>
      <c r="W235" s="1"/>
      <c r="X235" s="1"/>
      <c r="Y235" s="1"/>
      <c r="Z235" s="1"/>
      <c r="AA235" s="1"/>
      <c r="AB235" s="1"/>
      <c r="AC235" s="1"/>
      <c r="AD235" s="1"/>
      <c r="AE235" s="1"/>
      <c r="AF235" s="1"/>
      <c r="AG235" s="1"/>
      <c r="AH235" s="1"/>
      <c r="AI235" s="1"/>
      <c r="AJ235" s="1"/>
      <c r="AQ235" s="2"/>
      <c r="AR235" s="2"/>
      <c r="AS235" s="2"/>
    </row>
    <row r="236" spans="1:45" ht="15" customHeight="1">
      <c r="A236" s="1"/>
      <c r="B236" s="1"/>
      <c r="C236" s="1"/>
      <c r="D236" s="1"/>
      <c r="E236" s="1"/>
      <c r="F236" s="1"/>
      <c r="G236" s="1"/>
      <c r="H236" s="1"/>
      <c r="I236" s="1"/>
      <c r="J236" s="1"/>
      <c r="K236" s="1"/>
      <c r="L236" s="1"/>
      <c r="N236" s="1"/>
      <c r="O236" s="1"/>
      <c r="P236" s="1"/>
      <c r="Q236" s="1"/>
      <c r="R236" s="1"/>
      <c r="S236" s="1"/>
      <c r="T236" s="1"/>
      <c r="U236" s="1"/>
      <c r="V236" s="1"/>
      <c r="W236" s="1"/>
      <c r="X236" s="1"/>
      <c r="Y236" s="1"/>
      <c r="Z236" s="1"/>
      <c r="AA236" s="1"/>
      <c r="AB236" s="1"/>
      <c r="AC236" s="1"/>
      <c r="AD236" s="1"/>
      <c r="AE236" s="1"/>
      <c r="AF236" s="1"/>
      <c r="AG236" s="1"/>
      <c r="AH236" s="1"/>
      <c r="AI236" s="1"/>
      <c r="AJ236" s="1"/>
      <c r="AQ236" s="2"/>
      <c r="AR236" s="2"/>
      <c r="AS236" s="2"/>
    </row>
    <row r="237" spans="1:45" ht="15" customHeight="1">
      <c r="A237" s="1"/>
      <c r="B237" s="1"/>
      <c r="C237" s="1"/>
      <c r="D237" s="1"/>
      <c r="E237" s="1"/>
      <c r="F237" s="1"/>
      <c r="G237" s="1"/>
      <c r="H237" s="1"/>
      <c r="I237" s="1"/>
      <c r="J237" s="1"/>
      <c r="K237" s="1"/>
      <c r="L237" s="1"/>
      <c r="N237" s="1"/>
      <c r="O237" s="1"/>
      <c r="P237" s="1"/>
      <c r="Q237" s="1"/>
      <c r="R237" s="1"/>
      <c r="S237" s="1"/>
      <c r="T237" s="1"/>
      <c r="U237" s="1"/>
      <c r="V237" s="1"/>
      <c r="W237" s="1"/>
      <c r="X237" s="1"/>
      <c r="Y237" s="1"/>
      <c r="Z237" s="1"/>
      <c r="AA237" s="1"/>
      <c r="AB237" s="1"/>
      <c r="AC237" s="1"/>
      <c r="AD237" s="1"/>
      <c r="AE237" s="1"/>
      <c r="AF237" s="1"/>
      <c r="AG237" s="1"/>
      <c r="AH237" s="1"/>
      <c r="AI237" s="1"/>
      <c r="AJ237" s="1"/>
      <c r="AQ237" s="2"/>
      <c r="AR237" s="2"/>
      <c r="AS237" s="2"/>
    </row>
    <row r="238" spans="1:45" ht="15" customHeight="1">
      <c r="A238" s="1"/>
      <c r="B238" s="1"/>
      <c r="C238" s="1"/>
      <c r="D238" s="1"/>
      <c r="E238" s="1"/>
      <c r="F238" s="1"/>
      <c r="G238" s="1"/>
      <c r="H238" s="1"/>
      <c r="I238" s="1"/>
      <c r="J238" s="1"/>
      <c r="K238" s="1"/>
      <c r="L238" s="1"/>
      <c r="N238" s="1"/>
      <c r="O238" s="1"/>
      <c r="P238" s="1"/>
      <c r="Q238" s="1"/>
      <c r="R238" s="1"/>
      <c r="S238" s="1"/>
      <c r="T238" s="1"/>
      <c r="U238" s="1"/>
      <c r="V238" s="1"/>
      <c r="W238" s="1"/>
      <c r="X238" s="1"/>
      <c r="Y238" s="1"/>
      <c r="Z238" s="1"/>
      <c r="AA238" s="1"/>
      <c r="AB238" s="1"/>
      <c r="AC238" s="1"/>
      <c r="AD238" s="1"/>
      <c r="AE238" s="1"/>
      <c r="AF238" s="1"/>
      <c r="AG238" s="1"/>
      <c r="AH238" s="1"/>
      <c r="AI238" s="1"/>
      <c r="AJ238" s="1"/>
      <c r="AQ238" s="2"/>
      <c r="AR238" s="2"/>
      <c r="AS238" s="2"/>
    </row>
    <row r="239" spans="1:45" ht="15" customHeight="1">
      <c r="A239" s="1"/>
      <c r="B239" s="1"/>
      <c r="C239" s="1"/>
      <c r="D239" s="1"/>
      <c r="E239" s="1"/>
      <c r="F239" s="1"/>
      <c r="G239" s="1"/>
      <c r="H239" s="1"/>
      <c r="I239" s="1"/>
      <c r="J239" s="1"/>
      <c r="K239" s="1"/>
      <c r="L239" s="1"/>
      <c r="N239" s="1"/>
      <c r="O239" s="1"/>
      <c r="P239" s="1"/>
      <c r="Q239" s="1"/>
      <c r="R239" s="1"/>
      <c r="S239" s="1"/>
      <c r="T239" s="1"/>
      <c r="U239" s="1"/>
      <c r="V239" s="1"/>
      <c r="W239" s="1"/>
      <c r="X239" s="1"/>
      <c r="Y239" s="1"/>
      <c r="Z239" s="1"/>
      <c r="AA239" s="1"/>
      <c r="AB239" s="1"/>
      <c r="AC239" s="1"/>
      <c r="AD239" s="1"/>
      <c r="AE239" s="1"/>
      <c r="AF239" s="1"/>
      <c r="AG239" s="1"/>
      <c r="AH239" s="1"/>
      <c r="AI239" s="1"/>
      <c r="AJ239" s="1"/>
      <c r="AQ239" s="2"/>
      <c r="AR239" s="2"/>
      <c r="AS239" s="2"/>
    </row>
    <row r="240" spans="1:45" ht="15" customHeight="1">
      <c r="A240" s="1"/>
      <c r="B240" s="1"/>
      <c r="C240" s="1"/>
      <c r="D240" s="1"/>
      <c r="E240" s="1"/>
      <c r="F240" s="1"/>
      <c r="G240" s="1"/>
      <c r="H240" s="1"/>
      <c r="I240" s="1"/>
      <c r="J240" s="1"/>
      <c r="K240" s="1"/>
      <c r="L240" s="1"/>
      <c r="N240" s="1"/>
      <c r="O240" s="1"/>
      <c r="P240" s="1"/>
      <c r="Q240" s="1"/>
      <c r="R240" s="1"/>
      <c r="S240" s="1"/>
      <c r="T240" s="1"/>
      <c r="U240" s="1"/>
      <c r="V240" s="1"/>
      <c r="W240" s="1"/>
      <c r="X240" s="1"/>
      <c r="Y240" s="1"/>
      <c r="Z240" s="1"/>
      <c r="AA240" s="1"/>
      <c r="AB240" s="1"/>
      <c r="AC240" s="1"/>
      <c r="AD240" s="1"/>
      <c r="AE240" s="1"/>
      <c r="AF240" s="1"/>
      <c r="AG240" s="1"/>
      <c r="AH240" s="1"/>
      <c r="AI240" s="1"/>
      <c r="AJ240" s="1"/>
      <c r="AQ240" s="2"/>
      <c r="AR240" s="2"/>
      <c r="AS240" s="2"/>
    </row>
    <row r="241" spans="1:45" ht="15" customHeight="1">
      <c r="A241" s="1"/>
      <c r="B241" s="1"/>
      <c r="C241" s="1"/>
      <c r="D241" s="1"/>
      <c r="E241" s="1"/>
      <c r="F241" s="1"/>
      <c r="G241" s="1"/>
      <c r="H241" s="1"/>
      <c r="I241" s="1"/>
      <c r="J241" s="1"/>
      <c r="K241" s="1"/>
      <c r="L241" s="1"/>
      <c r="N241" s="1"/>
      <c r="O241" s="1"/>
      <c r="P241" s="1"/>
      <c r="Q241" s="1"/>
      <c r="R241" s="1"/>
      <c r="S241" s="1"/>
      <c r="T241" s="1"/>
      <c r="U241" s="1"/>
      <c r="V241" s="1"/>
      <c r="W241" s="1"/>
      <c r="X241" s="1"/>
      <c r="Y241" s="1"/>
      <c r="Z241" s="1"/>
      <c r="AA241" s="1"/>
      <c r="AB241" s="1"/>
      <c r="AC241" s="1"/>
      <c r="AD241" s="1"/>
      <c r="AE241" s="1"/>
      <c r="AF241" s="1"/>
      <c r="AG241" s="1"/>
      <c r="AH241" s="1"/>
      <c r="AI241" s="1"/>
      <c r="AJ241" s="1"/>
      <c r="AQ241" s="2"/>
      <c r="AR241" s="2"/>
      <c r="AS241" s="2"/>
    </row>
    <row r="242" spans="1:45" ht="15" customHeight="1">
      <c r="A242" s="1"/>
      <c r="B242" s="1"/>
      <c r="C242" s="1"/>
      <c r="D242" s="1"/>
      <c r="E242" s="1"/>
      <c r="F242" s="1"/>
      <c r="G242" s="1"/>
      <c r="H242" s="1"/>
      <c r="I242" s="1"/>
      <c r="J242" s="1"/>
      <c r="K242" s="1"/>
      <c r="L242" s="1"/>
      <c r="N242" s="1"/>
      <c r="O242" s="1"/>
      <c r="P242" s="1"/>
      <c r="Q242" s="1"/>
      <c r="R242" s="1"/>
      <c r="S242" s="1"/>
      <c r="T242" s="1"/>
      <c r="U242" s="1"/>
      <c r="V242" s="1"/>
      <c r="W242" s="1"/>
      <c r="X242" s="1"/>
      <c r="Y242" s="1"/>
      <c r="Z242" s="1"/>
      <c r="AA242" s="1"/>
      <c r="AB242" s="1"/>
      <c r="AC242" s="1"/>
      <c r="AD242" s="1"/>
      <c r="AE242" s="1"/>
      <c r="AF242" s="1"/>
      <c r="AG242" s="1"/>
      <c r="AH242" s="1"/>
      <c r="AI242" s="1"/>
      <c r="AJ242" s="1"/>
      <c r="AQ242" s="2"/>
      <c r="AR242" s="2"/>
      <c r="AS242" s="2"/>
    </row>
    <row r="243" spans="1:45" ht="15" customHeight="1">
      <c r="A243" s="1"/>
      <c r="B243" s="1"/>
      <c r="C243" s="1"/>
      <c r="D243" s="1"/>
      <c r="E243" s="1"/>
      <c r="F243" s="1"/>
      <c r="G243" s="1"/>
      <c r="H243" s="1"/>
      <c r="I243" s="1"/>
      <c r="J243" s="1"/>
      <c r="K243" s="1"/>
      <c r="L243" s="1"/>
      <c r="N243" s="1"/>
      <c r="O243" s="1"/>
      <c r="P243" s="1"/>
      <c r="Q243" s="1"/>
      <c r="R243" s="1"/>
      <c r="S243" s="1"/>
      <c r="T243" s="1"/>
      <c r="U243" s="1"/>
      <c r="V243" s="1"/>
      <c r="W243" s="1"/>
      <c r="X243" s="1"/>
      <c r="Y243" s="1"/>
      <c r="Z243" s="1"/>
      <c r="AA243" s="1"/>
      <c r="AB243" s="1"/>
      <c r="AC243" s="1"/>
      <c r="AD243" s="1"/>
      <c r="AE243" s="1"/>
      <c r="AF243" s="1"/>
      <c r="AG243" s="1"/>
      <c r="AH243" s="1"/>
      <c r="AI243" s="1"/>
      <c r="AJ243" s="1"/>
      <c r="AQ243" s="2"/>
      <c r="AR243" s="2"/>
      <c r="AS243" s="2"/>
    </row>
    <row r="244" spans="1:45" ht="15" customHeight="1">
      <c r="A244" s="1"/>
      <c r="B244" s="1"/>
      <c r="C244" s="1"/>
      <c r="D244" s="1"/>
      <c r="E244" s="1"/>
      <c r="F244" s="1"/>
      <c r="G244" s="1"/>
      <c r="H244" s="1"/>
      <c r="I244" s="1"/>
      <c r="J244" s="1"/>
      <c r="K244" s="1"/>
      <c r="L244" s="1"/>
      <c r="N244" s="1"/>
      <c r="O244" s="1"/>
      <c r="P244" s="1"/>
      <c r="Q244" s="1"/>
      <c r="R244" s="1"/>
      <c r="S244" s="1"/>
      <c r="T244" s="1"/>
      <c r="U244" s="1"/>
      <c r="V244" s="1"/>
      <c r="W244" s="1"/>
      <c r="X244" s="1"/>
      <c r="Y244" s="1"/>
      <c r="Z244" s="1"/>
      <c r="AA244" s="1"/>
      <c r="AB244" s="1"/>
      <c r="AC244" s="1"/>
      <c r="AD244" s="1"/>
      <c r="AE244" s="1"/>
      <c r="AF244" s="1"/>
      <c r="AG244" s="1"/>
      <c r="AH244" s="1"/>
      <c r="AI244" s="1"/>
      <c r="AJ244" s="1"/>
      <c r="AQ244" s="2"/>
      <c r="AR244" s="2"/>
      <c r="AS244" s="2"/>
    </row>
    <row r="245" spans="1:45" ht="15" customHeight="1">
      <c r="A245" s="1"/>
      <c r="B245" s="1"/>
      <c r="C245" s="1"/>
      <c r="D245" s="1"/>
      <c r="E245" s="1"/>
      <c r="F245" s="1"/>
      <c r="G245" s="1"/>
      <c r="H245" s="1"/>
      <c r="I245" s="1"/>
      <c r="J245" s="1"/>
      <c r="K245" s="1"/>
      <c r="L245" s="1"/>
      <c r="N245" s="1"/>
      <c r="O245" s="1"/>
      <c r="P245" s="1"/>
      <c r="Q245" s="1"/>
      <c r="R245" s="1"/>
      <c r="S245" s="1"/>
      <c r="T245" s="1"/>
      <c r="U245" s="1"/>
      <c r="V245" s="1"/>
      <c r="W245" s="1"/>
      <c r="X245" s="1"/>
      <c r="Y245" s="1"/>
      <c r="Z245" s="1"/>
      <c r="AA245" s="1"/>
      <c r="AB245" s="1"/>
      <c r="AC245" s="1"/>
      <c r="AD245" s="1"/>
      <c r="AE245" s="1"/>
      <c r="AF245" s="1"/>
      <c r="AG245" s="1"/>
      <c r="AH245" s="1"/>
      <c r="AI245" s="1"/>
      <c r="AJ245" s="1"/>
      <c r="AQ245" s="2"/>
      <c r="AR245" s="2"/>
      <c r="AS245" s="2"/>
    </row>
    <row r="246" spans="1:45" ht="15" customHeight="1">
      <c r="A246" s="1"/>
      <c r="B246" s="1"/>
      <c r="C246" s="1"/>
      <c r="D246" s="1"/>
      <c r="E246" s="1"/>
      <c r="F246" s="1"/>
      <c r="G246" s="1"/>
      <c r="H246" s="1"/>
      <c r="I246" s="1"/>
      <c r="J246" s="1"/>
      <c r="K246" s="1"/>
      <c r="L246" s="1"/>
      <c r="N246" s="1"/>
      <c r="O246" s="1"/>
      <c r="P246" s="1"/>
      <c r="Q246" s="1"/>
      <c r="R246" s="1"/>
      <c r="S246" s="1"/>
      <c r="T246" s="1"/>
      <c r="U246" s="1"/>
      <c r="V246" s="1"/>
      <c r="W246" s="1"/>
      <c r="X246" s="1"/>
      <c r="Y246" s="1"/>
      <c r="Z246" s="1"/>
      <c r="AA246" s="1"/>
      <c r="AB246" s="1"/>
      <c r="AC246" s="1"/>
      <c r="AD246" s="1"/>
      <c r="AE246" s="1"/>
      <c r="AF246" s="1"/>
      <c r="AG246" s="1"/>
      <c r="AH246" s="1"/>
      <c r="AI246" s="1"/>
      <c r="AJ246" s="1"/>
      <c r="AQ246" s="2"/>
      <c r="AR246" s="2"/>
      <c r="AS246" s="2"/>
    </row>
    <row r="247" spans="1:45" ht="15" customHeight="1">
      <c r="A247" s="1"/>
      <c r="B247" s="1"/>
      <c r="C247" s="1"/>
      <c r="D247" s="1"/>
      <c r="E247" s="1"/>
      <c r="F247" s="1"/>
      <c r="G247" s="1"/>
      <c r="H247" s="1"/>
      <c r="I247" s="1"/>
      <c r="J247" s="1"/>
      <c r="K247" s="1"/>
      <c r="L247" s="1"/>
      <c r="N247" s="1"/>
      <c r="O247" s="1"/>
      <c r="P247" s="1"/>
      <c r="Q247" s="1"/>
      <c r="R247" s="1"/>
      <c r="S247" s="1"/>
      <c r="T247" s="1"/>
      <c r="U247" s="1"/>
      <c r="V247" s="1"/>
      <c r="W247" s="1"/>
      <c r="X247" s="1"/>
      <c r="Y247" s="1"/>
      <c r="Z247" s="1"/>
      <c r="AA247" s="1"/>
      <c r="AB247" s="1"/>
      <c r="AC247" s="1"/>
      <c r="AD247" s="1"/>
      <c r="AE247" s="1"/>
      <c r="AF247" s="1"/>
      <c r="AG247" s="1"/>
      <c r="AH247" s="1"/>
      <c r="AI247" s="1"/>
      <c r="AJ247" s="1"/>
      <c r="AQ247" s="2"/>
      <c r="AR247" s="2"/>
      <c r="AS247" s="2"/>
    </row>
    <row r="248" spans="1:45" ht="15" customHeight="1">
      <c r="A248" s="1"/>
      <c r="B248" s="1"/>
      <c r="C248" s="1"/>
      <c r="D248" s="1"/>
      <c r="E248" s="1"/>
      <c r="F248" s="1"/>
      <c r="G248" s="1"/>
      <c r="H248" s="1"/>
      <c r="I248" s="1"/>
      <c r="J248" s="1"/>
      <c r="K248" s="1"/>
      <c r="L248" s="1"/>
      <c r="N248" s="1"/>
      <c r="O248" s="1"/>
      <c r="P248" s="1"/>
      <c r="Q248" s="1"/>
      <c r="R248" s="1"/>
      <c r="S248" s="1"/>
      <c r="T248" s="1"/>
      <c r="U248" s="1"/>
      <c r="V248" s="1"/>
      <c r="W248" s="1"/>
      <c r="X248" s="1"/>
      <c r="Y248" s="1"/>
      <c r="Z248" s="1"/>
      <c r="AA248" s="1"/>
      <c r="AB248" s="1"/>
      <c r="AC248" s="1"/>
      <c r="AD248" s="1"/>
      <c r="AE248" s="1"/>
      <c r="AF248" s="1"/>
      <c r="AG248" s="1"/>
      <c r="AH248" s="1"/>
      <c r="AI248" s="1"/>
      <c r="AJ248" s="1"/>
      <c r="AQ248" s="2"/>
      <c r="AR248" s="2"/>
      <c r="AS248" s="2"/>
    </row>
    <row r="249" spans="1:45" ht="15" customHeight="1">
      <c r="A249" s="1"/>
      <c r="B249" s="1"/>
      <c r="C249" s="1"/>
      <c r="D249" s="1"/>
      <c r="E249" s="1"/>
      <c r="F249" s="1"/>
      <c r="G249" s="1"/>
      <c r="H249" s="1"/>
      <c r="I249" s="1"/>
      <c r="J249" s="1"/>
      <c r="K249" s="1"/>
      <c r="L249" s="1"/>
      <c r="N249" s="1"/>
      <c r="O249" s="1"/>
      <c r="P249" s="1"/>
      <c r="Q249" s="1"/>
      <c r="R249" s="1"/>
      <c r="S249" s="1"/>
      <c r="T249" s="1"/>
      <c r="U249" s="1"/>
      <c r="V249" s="1"/>
      <c r="W249" s="1"/>
      <c r="X249" s="1"/>
      <c r="Y249" s="1"/>
      <c r="Z249" s="1"/>
      <c r="AA249" s="1"/>
      <c r="AB249" s="1"/>
      <c r="AC249" s="1"/>
      <c r="AD249" s="1"/>
      <c r="AE249" s="1"/>
      <c r="AF249" s="1"/>
      <c r="AG249" s="1"/>
      <c r="AH249" s="1"/>
      <c r="AI249" s="1"/>
      <c r="AJ249" s="1"/>
      <c r="AQ249" s="2"/>
      <c r="AR249" s="2"/>
      <c r="AS249" s="2"/>
    </row>
    <row r="250" spans="1:45" ht="15" customHeight="1">
      <c r="A250" s="1"/>
      <c r="B250" s="1"/>
      <c r="C250" s="1"/>
      <c r="D250" s="1"/>
      <c r="E250" s="1"/>
      <c r="F250" s="1"/>
      <c r="G250" s="1"/>
      <c r="H250" s="1"/>
      <c r="I250" s="1"/>
      <c r="J250" s="1"/>
      <c r="K250" s="1"/>
      <c r="L250" s="1"/>
      <c r="N250" s="1"/>
      <c r="O250" s="1"/>
      <c r="P250" s="1"/>
      <c r="Q250" s="1"/>
      <c r="R250" s="1"/>
      <c r="S250" s="1"/>
      <c r="T250" s="1"/>
      <c r="U250" s="1"/>
      <c r="V250" s="1"/>
      <c r="W250" s="1"/>
      <c r="X250" s="1"/>
      <c r="Y250" s="1"/>
      <c r="Z250" s="1"/>
      <c r="AA250" s="1"/>
      <c r="AB250" s="1"/>
      <c r="AC250" s="1"/>
      <c r="AD250" s="1"/>
      <c r="AE250" s="1"/>
      <c r="AF250" s="1"/>
      <c r="AG250" s="1"/>
      <c r="AH250" s="1"/>
      <c r="AI250" s="1"/>
      <c r="AJ250" s="1"/>
      <c r="AQ250" s="2"/>
      <c r="AR250" s="2"/>
      <c r="AS250" s="2"/>
    </row>
    <row r="251" spans="1:45" ht="15" customHeight="1">
      <c r="A251" s="1"/>
      <c r="B251" s="1"/>
      <c r="C251" s="1"/>
      <c r="D251" s="1"/>
      <c r="E251" s="1"/>
      <c r="F251" s="1"/>
      <c r="G251" s="1"/>
      <c r="H251" s="1"/>
      <c r="I251" s="1"/>
      <c r="J251" s="1"/>
      <c r="K251" s="1"/>
      <c r="L251" s="1"/>
      <c r="N251" s="1"/>
      <c r="O251" s="1"/>
      <c r="P251" s="1"/>
      <c r="Q251" s="1"/>
      <c r="R251" s="1"/>
      <c r="S251" s="1"/>
      <c r="T251" s="1"/>
      <c r="U251" s="1"/>
      <c r="V251" s="1"/>
      <c r="W251" s="1"/>
      <c r="X251" s="1"/>
      <c r="Y251" s="1"/>
      <c r="Z251" s="1"/>
      <c r="AA251" s="1"/>
      <c r="AB251" s="1"/>
      <c r="AC251" s="1"/>
      <c r="AD251" s="1"/>
      <c r="AE251" s="1"/>
      <c r="AF251" s="1"/>
      <c r="AG251" s="1"/>
      <c r="AH251" s="1"/>
      <c r="AI251" s="1"/>
      <c r="AJ251" s="1"/>
      <c r="AQ251" s="2"/>
      <c r="AR251" s="2"/>
      <c r="AS251" s="2"/>
    </row>
    <row r="252" spans="1:45" ht="15" customHeight="1">
      <c r="A252" s="1"/>
      <c r="B252" s="1"/>
      <c r="C252" s="1"/>
      <c r="D252" s="1"/>
      <c r="E252" s="1"/>
      <c r="F252" s="1"/>
      <c r="G252" s="1"/>
      <c r="H252" s="1"/>
      <c r="I252" s="1"/>
      <c r="J252" s="1"/>
      <c r="K252" s="1"/>
      <c r="L252" s="1"/>
      <c r="N252" s="1"/>
      <c r="O252" s="1"/>
      <c r="P252" s="1"/>
      <c r="Q252" s="1"/>
      <c r="R252" s="1"/>
      <c r="S252" s="1"/>
      <c r="T252" s="1"/>
      <c r="U252" s="1"/>
      <c r="V252" s="1"/>
      <c r="W252" s="1"/>
      <c r="X252" s="1"/>
      <c r="Y252" s="1"/>
      <c r="Z252" s="1"/>
      <c r="AA252" s="1"/>
      <c r="AB252" s="1"/>
      <c r="AC252" s="1"/>
      <c r="AD252" s="1"/>
      <c r="AE252" s="1"/>
      <c r="AF252" s="1"/>
      <c r="AG252" s="1"/>
      <c r="AH252" s="1"/>
      <c r="AI252" s="1"/>
      <c r="AJ252" s="1"/>
      <c r="AQ252" s="2"/>
      <c r="AR252" s="2"/>
      <c r="AS252" s="2"/>
    </row>
    <row r="253" spans="1:45" ht="15" customHeight="1">
      <c r="A253" s="1"/>
      <c r="B253" s="1"/>
      <c r="C253" s="1"/>
      <c r="D253" s="1"/>
      <c r="E253" s="1"/>
      <c r="F253" s="1"/>
      <c r="G253" s="1"/>
      <c r="H253" s="1"/>
      <c r="I253" s="1"/>
      <c r="J253" s="1"/>
      <c r="K253" s="1"/>
      <c r="L253" s="1"/>
      <c r="N253" s="1"/>
      <c r="O253" s="1"/>
      <c r="P253" s="1"/>
      <c r="Q253" s="1"/>
      <c r="R253" s="1"/>
      <c r="S253" s="1"/>
      <c r="T253" s="1"/>
      <c r="U253" s="1"/>
      <c r="V253" s="1"/>
      <c r="W253" s="1"/>
      <c r="X253" s="1"/>
      <c r="Y253" s="1"/>
      <c r="Z253" s="1"/>
      <c r="AA253" s="1"/>
      <c r="AB253" s="1"/>
      <c r="AC253" s="1"/>
      <c r="AD253" s="1"/>
      <c r="AE253" s="1"/>
      <c r="AF253" s="1"/>
      <c r="AG253" s="1"/>
      <c r="AH253" s="1"/>
      <c r="AI253" s="1"/>
      <c r="AJ253" s="1"/>
      <c r="AQ253" s="2"/>
      <c r="AR253" s="2"/>
      <c r="AS253" s="2"/>
    </row>
    <row r="254" spans="1:45" ht="15" customHeight="1">
      <c r="A254" s="1"/>
      <c r="B254" s="1"/>
      <c r="C254" s="1"/>
      <c r="D254" s="1"/>
      <c r="E254" s="1"/>
      <c r="F254" s="1"/>
      <c r="G254" s="1"/>
      <c r="H254" s="1"/>
      <c r="I254" s="1"/>
      <c r="J254" s="1"/>
      <c r="K254" s="1"/>
      <c r="L254" s="1"/>
      <c r="N254" s="1"/>
      <c r="O254" s="1"/>
      <c r="P254" s="1"/>
      <c r="Q254" s="1"/>
      <c r="R254" s="1"/>
      <c r="S254" s="1"/>
      <c r="T254" s="1"/>
      <c r="U254" s="1"/>
      <c r="V254" s="1"/>
      <c r="W254" s="1"/>
      <c r="X254" s="1"/>
      <c r="Y254" s="1"/>
      <c r="Z254" s="1"/>
      <c r="AA254" s="1"/>
      <c r="AB254" s="1"/>
      <c r="AC254" s="1"/>
      <c r="AD254" s="1"/>
      <c r="AE254" s="1"/>
      <c r="AF254" s="1"/>
      <c r="AG254" s="1"/>
      <c r="AH254" s="1"/>
      <c r="AI254" s="1"/>
      <c r="AJ254" s="1"/>
      <c r="AQ254" s="2"/>
      <c r="AR254" s="2"/>
      <c r="AS254" s="2"/>
    </row>
    <row r="255" spans="1:45" ht="15" customHeight="1">
      <c r="A255" s="1"/>
      <c r="B255" s="1"/>
      <c r="C255" s="1"/>
      <c r="D255" s="1"/>
      <c r="E255" s="1"/>
      <c r="F255" s="1"/>
      <c r="G255" s="1"/>
      <c r="H255" s="1"/>
      <c r="I255" s="1"/>
      <c r="J255" s="1"/>
      <c r="K255" s="1"/>
      <c r="L255" s="1"/>
      <c r="N255" s="1"/>
      <c r="O255" s="1"/>
      <c r="P255" s="1"/>
      <c r="Q255" s="1"/>
      <c r="R255" s="1"/>
      <c r="S255" s="1"/>
      <c r="T255" s="1"/>
      <c r="U255" s="1"/>
      <c r="V255" s="1"/>
      <c r="W255" s="1"/>
      <c r="X255" s="1"/>
      <c r="Y255" s="1"/>
      <c r="Z255" s="1"/>
      <c r="AA255" s="1"/>
      <c r="AB255" s="1"/>
      <c r="AC255" s="1"/>
      <c r="AD255" s="1"/>
      <c r="AE255" s="1"/>
      <c r="AF255" s="1"/>
      <c r="AG255" s="1"/>
      <c r="AH255" s="1"/>
      <c r="AI255" s="1"/>
      <c r="AJ255" s="1"/>
      <c r="AQ255" s="2"/>
      <c r="AR255" s="2"/>
      <c r="AS255" s="2"/>
    </row>
    <row r="256" spans="1:45" ht="15" customHeight="1">
      <c r="A256" s="1"/>
      <c r="B256" s="1"/>
      <c r="C256" s="1"/>
      <c r="D256" s="1"/>
      <c r="E256" s="1"/>
      <c r="F256" s="1"/>
      <c r="G256" s="1"/>
      <c r="H256" s="1"/>
      <c r="I256" s="1"/>
      <c r="J256" s="1"/>
      <c r="K256" s="1"/>
      <c r="L256" s="1"/>
      <c r="N256" s="1"/>
      <c r="O256" s="1"/>
      <c r="P256" s="1"/>
      <c r="Q256" s="1"/>
      <c r="R256" s="1"/>
      <c r="S256" s="1"/>
      <c r="T256" s="1"/>
      <c r="U256" s="1"/>
      <c r="V256" s="1"/>
      <c r="W256" s="1"/>
      <c r="X256" s="1"/>
      <c r="Y256" s="1"/>
      <c r="Z256" s="1"/>
      <c r="AA256" s="1"/>
      <c r="AB256" s="1"/>
      <c r="AC256" s="1"/>
      <c r="AD256" s="1"/>
      <c r="AE256" s="1"/>
      <c r="AF256" s="1"/>
      <c r="AG256" s="1"/>
      <c r="AH256" s="1"/>
      <c r="AI256" s="1"/>
      <c r="AJ256" s="1"/>
      <c r="AQ256" s="2"/>
      <c r="AR256" s="2"/>
      <c r="AS256" s="2"/>
    </row>
    <row r="257" spans="1:45" ht="15" customHeight="1">
      <c r="A257" s="1"/>
      <c r="B257" s="1"/>
      <c r="C257" s="1"/>
      <c r="D257" s="1"/>
      <c r="E257" s="1"/>
      <c r="F257" s="1"/>
      <c r="G257" s="1"/>
      <c r="H257" s="1"/>
      <c r="I257" s="1"/>
      <c r="J257" s="1"/>
      <c r="K257" s="1"/>
      <c r="L257" s="1"/>
      <c r="N257" s="1"/>
      <c r="O257" s="1"/>
      <c r="P257" s="1"/>
      <c r="Q257" s="1"/>
      <c r="R257" s="1"/>
      <c r="S257" s="1"/>
      <c r="T257" s="1"/>
      <c r="U257" s="1"/>
      <c r="V257" s="1"/>
      <c r="W257" s="1"/>
      <c r="X257" s="1"/>
      <c r="Y257" s="1"/>
      <c r="Z257" s="1"/>
      <c r="AA257" s="1"/>
      <c r="AB257" s="1"/>
      <c r="AC257" s="1"/>
      <c r="AD257" s="1"/>
      <c r="AE257" s="1"/>
      <c r="AF257" s="1"/>
      <c r="AG257" s="1"/>
      <c r="AH257" s="1"/>
      <c r="AI257" s="1"/>
      <c r="AJ257" s="1"/>
      <c r="AQ257" s="2"/>
      <c r="AR257" s="2"/>
      <c r="AS257" s="2"/>
    </row>
    <row r="258" spans="1:45" ht="15" customHeight="1">
      <c r="A258" s="1"/>
      <c r="B258" s="1"/>
      <c r="C258" s="1"/>
      <c r="D258" s="1"/>
      <c r="E258" s="1"/>
      <c r="F258" s="1"/>
      <c r="G258" s="1"/>
      <c r="H258" s="1"/>
      <c r="I258" s="1"/>
      <c r="J258" s="1"/>
      <c r="K258" s="1"/>
      <c r="L258" s="1"/>
      <c r="N258" s="1"/>
      <c r="O258" s="1"/>
      <c r="P258" s="1"/>
      <c r="Q258" s="1"/>
      <c r="R258" s="1"/>
      <c r="S258" s="1"/>
      <c r="T258" s="1"/>
      <c r="U258" s="1"/>
      <c r="V258" s="1"/>
      <c r="W258" s="1"/>
      <c r="X258" s="1"/>
      <c r="Y258" s="1"/>
      <c r="Z258" s="1"/>
      <c r="AA258" s="1"/>
      <c r="AB258" s="1"/>
      <c r="AC258" s="1"/>
      <c r="AD258" s="1"/>
      <c r="AE258" s="1"/>
      <c r="AF258" s="1"/>
      <c r="AG258" s="1"/>
      <c r="AH258" s="1"/>
      <c r="AI258" s="1"/>
      <c r="AJ258" s="1"/>
      <c r="AQ258" s="2"/>
      <c r="AR258" s="2"/>
      <c r="AS258" s="2"/>
    </row>
    <row r="259" spans="1:45" ht="15" customHeight="1">
      <c r="A259" s="1"/>
      <c r="B259" s="1"/>
      <c r="C259" s="1"/>
      <c r="D259" s="1"/>
      <c r="E259" s="1"/>
      <c r="F259" s="1"/>
      <c r="G259" s="1"/>
      <c r="H259" s="1"/>
      <c r="I259" s="1"/>
      <c r="J259" s="1"/>
      <c r="K259" s="1"/>
      <c r="L259" s="1"/>
      <c r="N259" s="1"/>
      <c r="O259" s="1"/>
      <c r="P259" s="1"/>
      <c r="Q259" s="1"/>
      <c r="R259" s="1"/>
      <c r="S259" s="1"/>
      <c r="T259" s="1"/>
      <c r="U259" s="1"/>
      <c r="V259" s="1"/>
      <c r="W259" s="1"/>
      <c r="X259" s="1"/>
      <c r="Y259" s="1"/>
      <c r="Z259" s="1"/>
      <c r="AA259" s="1"/>
      <c r="AB259" s="1"/>
      <c r="AC259" s="1"/>
      <c r="AD259" s="1"/>
      <c r="AE259" s="1"/>
      <c r="AF259" s="1"/>
      <c r="AG259" s="1"/>
      <c r="AH259" s="1"/>
      <c r="AI259" s="1"/>
      <c r="AJ259" s="1"/>
      <c r="AQ259" s="2"/>
      <c r="AR259" s="2"/>
      <c r="AS259" s="2"/>
    </row>
    <row r="260" spans="1:45" ht="15" customHeight="1">
      <c r="A260" s="1"/>
      <c r="B260" s="1"/>
      <c r="C260" s="1"/>
      <c r="D260" s="1"/>
      <c r="E260" s="1"/>
      <c r="F260" s="1"/>
      <c r="G260" s="1"/>
      <c r="H260" s="1"/>
      <c r="I260" s="1"/>
      <c r="J260" s="1"/>
      <c r="K260" s="1"/>
      <c r="L260" s="1"/>
      <c r="N260" s="1"/>
      <c r="O260" s="1"/>
      <c r="P260" s="1"/>
      <c r="Q260" s="1"/>
      <c r="R260" s="1"/>
      <c r="S260" s="1"/>
      <c r="T260" s="1"/>
      <c r="U260" s="1"/>
      <c r="V260" s="1"/>
      <c r="W260" s="1"/>
      <c r="X260" s="1"/>
      <c r="Y260" s="1"/>
      <c r="Z260" s="1"/>
      <c r="AA260" s="1"/>
      <c r="AB260" s="1"/>
      <c r="AC260" s="1"/>
      <c r="AD260" s="1"/>
      <c r="AE260" s="1"/>
      <c r="AF260" s="1"/>
      <c r="AG260" s="1"/>
      <c r="AH260" s="1"/>
      <c r="AI260" s="1"/>
      <c r="AJ260" s="1"/>
      <c r="AQ260" s="2"/>
      <c r="AR260" s="2"/>
      <c r="AS260" s="2"/>
    </row>
    <row r="261" spans="1:45" ht="15" customHeight="1">
      <c r="A261" s="1"/>
      <c r="B261" s="1"/>
      <c r="C261" s="1"/>
      <c r="D261" s="1"/>
      <c r="E261" s="1"/>
      <c r="F261" s="1"/>
      <c r="G261" s="1"/>
      <c r="H261" s="1"/>
      <c r="I261" s="1"/>
      <c r="J261" s="1"/>
      <c r="K261" s="1"/>
      <c r="L261" s="1"/>
      <c r="N261" s="1"/>
      <c r="O261" s="1"/>
      <c r="P261" s="1"/>
      <c r="Q261" s="1"/>
      <c r="R261" s="1"/>
      <c r="S261" s="1"/>
      <c r="T261" s="1"/>
      <c r="U261" s="1"/>
      <c r="V261" s="1"/>
      <c r="W261" s="1"/>
      <c r="X261" s="1"/>
      <c r="Y261" s="1"/>
      <c r="Z261" s="1"/>
      <c r="AA261" s="1"/>
      <c r="AB261" s="1"/>
      <c r="AC261" s="1"/>
      <c r="AD261" s="1"/>
      <c r="AE261" s="1"/>
      <c r="AF261" s="1"/>
      <c r="AG261" s="1"/>
      <c r="AH261" s="1"/>
      <c r="AI261" s="1"/>
      <c r="AJ261" s="1"/>
      <c r="AQ261" s="2"/>
      <c r="AR261" s="2"/>
      <c r="AS261" s="2"/>
    </row>
    <row r="262" spans="1:45" ht="15" customHeight="1">
      <c r="A262" s="1"/>
      <c r="B262" s="1"/>
      <c r="C262" s="1"/>
      <c r="D262" s="1"/>
      <c r="E262" s="1"/>
      <c r="F262" s="1"/>
      <c r="G262" s="1"/>
      <c r="H262" s="1"/>
      <c r="I262" s="1"/>
      <c r="J262" s="1"/>
      <c r="K262" s="1"/>
      <c r="L262" s="1"/>
      <c r="N262" s="1"/>
      <c r="O262" s="1"/>
      <c r="P262" s="1"/>
      <c r="Q262" s="1"/>
      <c r="R262" s="1"/>
      <c r="S262" s="1"/>
      <c r="T262" s="1"/>
      <c r="U262" s="1"/>
      <c r="V262" s="1"/>
      <c r="W262" s="1"/>
      <c r="X262" s="1"/>
      <c r="Y262" s="1"/>
      <c r="Z262" s="1"/>
      <c r="AA262" s="1"/>
      <c r="AB262" s="1"/>
      <c r="AC262" s="1"/>
      <c r="AD262" s="1"/>
      <c r="AE262" s="1"/>
      <c r="AF262" s="1"/>
      <c r="AG262" s="1"/>
      <c r="AH262" s="1"/>
      <c r="AI262" s="1"/>
      <c r="AJ262" s="1"/>
      <c r="AQ262" s="2"/>
      <c r="AR262" s="2"/>
      <c r="AS262" s="2"/>
    </row>
    <row r="263" spans="1:45" ht="15" customHeight="1">
      <c r="A263" s="1"/>
      <c r="B263" s="1"/>
      <c r="C263" s="1"/>
      <c r="D263" s="1"/>
      <c r="E263" s="1"/>
      <c r="F263" s="1"/>
      <c r="G263" s="1"/>
      <c r="H263" s="1"/>
      <c r="I263" s="1"/>
      <c r="J263" s="1"/>
      <c r="K263" s="1"/>
      <c r="L263" s="1"/>
      <c r="N263" s="1"/>
      <c r="O263" s="1"/>
      <c r="P263" s="1"/>
      <c r="Q263" s="1"/>
      <c r="R263" s="1"/>
      <c r="S263" s="1"/>
      <c r="T263" s="1"/>
      <c r="U263" s="1"/>
      <c r="V263" s="1"/>
      <c r="W263" s="1"/>
      <c r="X263" s="1"/>
      <c r="Y263" s="1"/>
      <c r="Z263" s="1"/>
      <c r="AA263" s="1"/>
      <c r="AB263" s="1"/>
      <c r="AC263" s="1"/>
      <c r="AD263" s="1"/>
      <c r="AE263" s="1"/>
      <c r="AF263" s="1"/>
      <c r="AG263" s="1"/>
      <c r="AH263" s="1"/>
      <c r="AI263" s="1"/>
      <c r="AJ263" s="1"/>
      <c r="AQ263" s="2"/>
      <c r="AR263" s="2"/>
      <c r="AS263" s="2"/>
    </row>
    <row r="264" spans="1:45" ht="15" customHeight="1">
      <c r="A264" s="1"/>
      <c r="B264" s="1"/>
      <c r="C264" s="1"/>
      <c r="D264" s="1"/>
      <c r="E264" s="1"/>
      <c r="F264" s="1"/>
      <c r="G264" s="1"/>
      <c r="H264" s="1"/>
      <c r="I264" s="1"/>
      <c r="J264" s="1"/>
      <c r="K264" s="1"/>
      <c r="L264" s="1"/>
      <c r="N264" s="1"/>
      <c r="O264" s="1"/>
      <c r="P264" s="1"/>
      <c r="Q264" s="1"/>
      <c r="R264" s="1"/>
      <c r="S264" s="1"/>
      <c r="T264" s="1"/>
      <c r="U264" s="1"/>
      <c r="V264" s="1"/>
      <c r="W264" s="1"/>
      <c r="X264" s="1"/>
      <c r="Y264" s="1"/>
      <c r="Z264" s="1"/>
      <c r="AA264" s="1"/>
      <c r="AB264" s="1"/>
      <c r="AC264" s="1"/>
      <c r="AD264" s="1"/>
      <c r="AE264" s="1"/>
      <c r="AF264" s="1"/>
      <c r="AG264" s="1"/>
      <c r="AH264" s="1"/>
      <c r="AI264" s="1"/>
      <c r="AJ264" s="1"/>
      <c r="AQ264" s="2"/>
      <c r="AR264" s="2"/>
      <c r="AS264" s="2"/>
    </row>
    <row r="265" spans="1:45" ht="15" customHeight="1">
      <c r="A265" s="1"/>
      <c r="B265" s="1"/>
      <c r="C265" s="1"/>
      <c r="D265" s="1"/>
      <c r="E265" s="1"/>
      <c r="F265" s="1"/>
      <c r="G265" s="1"/>
      <c r="H265" s="1"/>
      <c r="I265" s="1"/>
      <c r="J265" s="1"/>
      <c r="K265" s="1"/>
      <c r="L265" s="1"/>
      <c r="N265" s="1"/>
      <c r="O265" s="1"/>
      <c r="P265" s="1"/>
      <c r="Q265" s="1"/>
      <c r="R265" s="1"/>
      <c r="S265" s="1"/>
      <c r="T265" s="1"/>
      <c r="U265" s="1"/>
      <c r="V265" s="1"/>
      <c r="W265" s="1"/>
      <c r="X265" s="1"/>
      <c r="Y265" s="1"/>
      <c r="Z265" s="1"/>
      <c r="AA265" s="1"/>
      <c r="AB265" s="1"/>
      <c r="AC265" s="1"/>
      <c r="AD265" s="1"/>
      <c r="AE265" s="1"/>
      <c r="AF265" s="1"/>
      <c r="AG265" s="1"/>
      <c r="AH265" s="1"/>
      <c r="AI265" s="1"/>
      <c r="AJ265" s="1"/>
      <c r="AQ265" s="2"/>
      <c r="AR265" s="2"/>
      <c r="AS265" s="2"/>
    </row>
    <row r="266" spans="1:45" ht="15" customHeight="1">
      <c r="A266" s="1"/>
      <c r="B266" s="1"/>
      <c r="C266" s="1"/>
      <c r="D266" s="1"/>
      <c r="E266" s="1"/>
      <c r="F266" s="1"/>
      <c r="G266" s="1"/>
      <c r="H266" s="1"/>
      <c r="I266" s="1"/>
      <c r="J266" s="1"/>
      <c r="K266" s="1"/>
      <c r="L266" s="1"/>
      <c r="N266" s="1"/>
      <c r="O266" s="1"/>
      <c r="P266" s="1"/>
      <c r="Q266" s="1"/>
      <c r="R266" s="1"/>
      <c r="S266" s="1"/>
      <c r="T266" s="1"/>
      <c r="U266" s="1"/>
      <c r="V266" s="1"/>
      <c r="W266" s="1"/>
      <c r="X266" s="1"/>
      <c r="Y266" s="1"/>
      <c r="Z266" s="1"/>
      <c r="AA266" s="1"/>
      <c r="AB266" s="1"/>
      <c r="AC266" s="1"/>
      <c r="AD266" s="1"/>
      <c r="AE266" s="1"/>
      <c r="AF266" s="1"/>
      <c r="AG266" s="1"/>
      <c r="AH266" s="1"/>
      <c r="AI266" s="1"/>
      <c r="AJ266" s="1"/>
      <c r="AQ266" s="2"/>
      <c r="AR266" s="2"/>
      <c r="AS266" s="2"/>
    </row>
    <row r="267" spans="1:45" ht="15" customHeight="1">
      <c r="A267" s="1"/>
      <c r="B267" s="1"/>
      <c r="C267" s="1"/>
      <c r="D267" s="1"/>
      <c r="E267" s="1"/>
      <c r="F267" s="1"/>
      <c r="G267" s="1"/>
      <c r="H267" s="1"/>
      <c r="I267" s="1"/>
      <c r="J267" s="1"/>
      <c r="K267" s="1"/>
      <c r="L267" s="1"/>
      <c r="N267" s="1"/>
      <c r="O267" s="1"/>
      <c r="P267" s="1"/>
      <c r="Q267" s="1"/>
      <c r="R267" s="1"/>
      <c r="S267" s="1"/>
      <c r="T267" s="1"/>
      <c r="U267" s="1"/>
      <c r="V267" s="1"/>
      <c r="W267" s="1"/>
      <c r="X267" s="1"/>
      <c r="Y267" s="1"/>
      <c r="Z267" s="1"/>
      <c r="AA267" s="1"/>
      <c r="AB267" s="1"/>
      <c r="AC267" s="1"/>
      <c r="AD267" s="1"/>
      <c r="AE267" s="1"/>
      <c r="AF267" s="1"/>
      <c r="AG267" s="1"/>
      <c r="AH267" s="1"/>
      <c r="AI267" s="1"/>
      <c r="AJ267" s="1"/>
      <c r="AQ267" s="2"/>
      <c r="AR267" s="2"/>
      <c r="AS267" s="2"/>
    </row>
    <row r="268" spans="1:45" ht="15" customHeight="1">
      <c r="A268" s="1"/>
      <c r="B268" s="1"/>
      <c r="C268" s="1"/>
      <c r="D268" s="1"/>
      <c r="E268" s="1"/>
      <c r="F268" s="1"/>
      <c r="G268" s="1"/>
      <c r="H268" s="1"/>
      <c r="I268" s="1"/>
      <c r="J268" s="1"/>
      <c r="K268" s="1"/>
      <c r="L268" s="1"/>
      <c r="N268" s="1"/>
      <c r="O268" s="1"/>
      <c r="P268" s="1"/>
      <c r="Q268" s="1"/>
      <c r="R268" s="1"/>
      <c r="S268" s="1"/>
      <c r="T268" s="1"/>
      <c r="U268" s="1"/>
      <c r="V268" s="1"/>
      <c r="W268" s="1"/>
      <c r="X268" s="1"/>
      <c r="Y268" s="1"/>
      <c r="Z268" s="1"/>
      <c r="AA268" s="1"/>
      <c r="AB268" s="1"/>
      <c r="AC268" s="1"/>
      <c r="AD268" s="1"/>
      <c r="AE268" s="1"/>
      <c r="AF268" s="1"/>
      <c r="AG268" s="1"/>
      <c r="AH268" s="1"/>
      <c r="AI268" s="1"/>
      <c r="AJ268" s="1"/>
      <c r="AQ268" s="2"/>
      <c r="AR268" s="2"/>
      <c r="AS268" s="2"/>
    </row>
    <row r="269" spans="1:45" ht="15" customHeight="1">
      <c r="A269" s="1"/>
      <c r="B269" s="1"/>
      <c r="C269" s="1"/>
      <c r="D269" s="1"/>
      <c r="E269" s="1"/>
      <c r="F269" s="1"/>
      <c r="G269" s="1"/>
      <c r="H269" s="1"/>
      <c r="I269" s="1"/>
      <c r="J269" s="1"/>
      <c r="K269" s="1"/>
      <c r="L269" s="1"/>
      <c r="N269" s="1"/>
      <c r="O269" s="1"/>
      <c r="P269" s="1"/>
      <c r="Q269" s="1"/>
      <c r="R269" s="1"/>
      <c r="S269" s="1"/>
      <c r="T269" s="1"/>
      <c r="U269" s="1"/>
      <c r="V269" s="1"/>
      <c r="W269" s="1"/>
      <c r="X269" s="1"/>
      <c r="Y269" s="1"/>
      <c r="Z269" s="1"/>
      <c r="AA269" s="1"/>
      <c r="AB269" s="1"/>
      <c r="AC269" s="1"/>
      <c r="AD269" s="1"/>
      <c r="AE269" s="1"/>
      <c r="AF269" s="1"/>
      <c r="AG269" s="1"/>
      <c r="AH269" s="1"/>
      <c r="AI269" s="1"/>
      <c r="AJ269" s="1"/>
      <c r="AQ269" s="2"/>
      <c r="AR269" s="2"/>
      <c r="AS269" s="2"/>
    </row>
    <row r="270" spans="1:45" ht="15" customHeight="1">
      <c r="A270" s="1"/>
      <c r="B270" s="1"/>
      <c r="C270" s="1"/>
      <c r="D270" s="1"/>
      <c r="E270" s="1"/>
      <c r="F270" s="1"/>
      <c r="G270" s="1"/>
      <c r="H270" s="1"/>
      <c r="I270" s="1"/>
      <c r="J270" s="1"/>
      <c r="K270" s="1"/>
      <c r="L270" s="1"/>
      <c r="N270" s="1"/>
      <c r="O270" s="1"/>
      <c r="P270" s="1"/>
      <c r="Q270" s="1"/>
      <c r="R270" s="1"/>
      <c r="S270" s="1"/>
      <c r="T270" s="1"/>
      <c r="U270" s="1"/>
      <c r="V270" s="1"/>
      <c r="W270" s="1"/>
      <c r="X270" s="1"/>
      <c r="Y270" s="1"/>
      <c r="Z270" s="1"/>
      <c r="AA270" s="1"/>
      <c r="AB270" s="1"/>
      <c r="AC270" s="1"/>
      <c r="AD270" s="1"/>
      <c r="AE270" s="1"/>
      <c r="AF270" s="1"/>
      <c r="AG270" s="1"/>
      <c r="AH270" s="1"/>
      <c r="AI270" s="1"/>
      <c r="AJ270" s="1"/>
      <c r="AQ270" s="2"/>
      <c r="AR270" s="2"/>
      <c r="AS270" s="2"/>
    </row>
    <row r="271" spans="1:45" ht="15" customHeight="1">
      <c r="A271" s="1"/>
      <c r="B271" s="1"/>
      <c r="C271" s="1"/>
      <c r="D271" s="1"/>
      <c r="E271" s="1"/>
      <c r="F271" s="1"/>
      <c r="G271" s="1"/>
      <c r="H271" s="1"/>
      <c r="I271" s="1"/>
      <c r="J271" s="1"/>
      <c r="K271" s="1"/>
      <c r="L271" s="1"/>
      <c r="N271" s="1"/>
      <c r="O271" s="1"/>
      <c r="P271" s="1"/>
      <c r="Q271" s="1"/>
      <c r="R271" s="1"/>
      <c r="S271" s="1"/>
      <c r="T271" s="1"/>
      <c r="U271" s="1"/>
      <c r="V271" s="1"/>
      <c r="W271" s="1"/>
      <c r="X271" s="1"/>
      <c r="Y271" s="1"/>
      <c r="Z271" s="1"/>
      <c r="AA271" s="1"/>
      <c r="AB271" s="1"/>
      <c r="AC271" s="1"/>
      <c r="AD271" s="1"/>
      <c r="AE271" s="1"/>
      <c r="AF271" s="1"/>
      <c r="AG271" s="1"/>
      <c r="AH271" s="1"/>
      <c r="AI271" s="1"/>
      <c r="AJ271" s="1"/>
      <c r="AQ271" s="2"/>
      <c r="AR271" s="2"/>
      <c r="AS271" s="2"/>
    </row>
    <row r="272" spans="1:45" ht="15" customHeight="1">
      <c r="A272" s="1"/>
      <c r="B272" s="1"/>
      <c r="C272" s="1"/>
      <c r="D272" s="1"/>
      <c r="E272" s="1"/>
      <c r="F272" s="1"/>
      <c r="G272" s="1"/>
      <c r="H272" s="1"/>
      <c r="I272" s="1"/>
      <c r="J272" s="1"/>
      <c r="K272" s="1"/>
      <c r="L272" s="1"/>
      <c r="N272" s="1"/>
      <c r="O272" s="1"/>
      <c r="P272" s="1"/>
      <c r="Q272" s="1"/>
      <c r="R272" s="1"/>
      <c r="S272" s="1"/>
      <c r="T272" s="1"/>
      <c r="U272" s="1"/>
      <c r="V272" s="1"/>
      <c r="W272" s="1"/>
      <c r="X272" s="1"/>
      <c r="Y272" s="1"/>
      <c r="Z272" s="1"/>
      <c r="AA272" s="1"/>
      <c r="AB272" s="1"/>
      <c r="AC272" s="1"/>
      <c r="AD272" s="1"/>
      <c r="AE272" s="1"/>
      <c r="AF272" s="1"/>
      <c r="AG272" s="1"/>
      <c r="AH272" s="1"/>
      <c r="AI272" s="1"/>
      <c r="AJ272" s="1"/>
      <c r="AQ272" s="2"/>
      <c r="AR272" s="2"/>
      <c r="AS272" s="2"/>
    </row>
    <row r="273" spans="1:45" ht="15" customHeight="1">
      <c r="A273" s="1"/>
      <c r="B273" s="1"/>
      <c r="C273" s="1"/>
      <c r="D273" s="1"/>
      <c r="E273" s="1"/>
      <c r="F273" s="1"/>
      <c r="G273" s="1"/>
      <c r="H273" s="1"/>
      <c r="I273" s="1"/>
      <c r="J273" s="1"/>
      <c r="K273" s="1"/>
      <c r="L273" s="1"/>
      <c r="N273" s="1"/>
      <c r="O273" s="1"/>
      <c r="P273" s="1"/>
      <c r="Q273" s="1"/>
      <c r="R273" s="1"/>
      <c r="S273" s="1"/>
      <c r="T273" s="1"/>
      <c r="U273" s="1"/>
      <c r="V273" s="1"/>
      <c r="W273" s="1"/>
      <c r="X273" s="1"/>
      <c r="Y273" s="1"/>
      <c r="Z273" s="1"/>
      <c r="AA273" s="1"/>
      <c r="AB273" s="1"/>
      <c r="AC273" s="1"/>
      <c r="AD273" s="1"/>
      <c r="AE273" s="1"/>
      <c r="AF273" s="1"/>
      <c r="AG273" s="1"/>
      <c r="AH273" s="1"/>
      <c r="AI273" s="1"/>
      <c r="AJ273" s="1"/>
      <c r="AQ273" s="2"/>
      <c r="AR273" s="2"/>
      <c r="AS273" s="2"/>
    </row>
    <row r="274" spans="1:45" ht="15" customHeight="1">
      <c r="A274" s="1"/>
      <c r="B274" s="1"/>
      <c r="C274" s="1"/>
      <c r="D274" s="1"/>
      <c r="E274" s="1"/>
      <c r="F274" s="1"/>
      <c r="G274" s="1"/>
      <c r="H274" s="1"/>
      <c r="I274" s="1"/>
      <c r="J274" s="1"/>
      <c r="K274" s="1"/>
      <c r="L274" s="1"/>
      <c r="N274" s="1"/>
      <c r="O274" s="1"/>
      <c r="P274" s="1"/>
      <c r="Q274" s="1"/>
      <c r="R274" s="1"/>
      <c r="S274" s="1"/>
      <c r="T274" s="1"/>
      <c r="U274" s="1"/>
      <c r="V274" s="1"/>
      <c r="W274" s="1"/>
      <c r="X274" s="1"/>
      <c r="Y274" s="1"/>
      <c r="Z274" s="1"/>
      <c r="AA274" s="1"/>
      <c r="AB274" s="1"/>
      <c r="AC274" s="1"/>
      <c r="AD274" s="1"/>
      <c r="AE274" s="1"/>
      <c r="AF274" s="1"/>
      <c r="AG274" s="1"/>
      <c r="AH274" s="1"/>
      <c r="AI274" s="1"/>
      <c r="AJ274" s="1"/>
      <c r="AQ274" s="2"/>
      <c r="AR274" s="2"/>
      <c r="AS274" s="2"/>
    </row>
    <row r="275" spans="1:45" ht="15" customHeight="1">
      <c r="A275" s="1"/>
      <c r="B275" s="1"/>
      <c r="C275" s="1"/>
      <c r="D275" s="1"/>
      <c r="E275" s="1"/>
      <c r="F275" s="1"/>
      <c r="G275" s="1"/>
      <c r="H275" s="1"/>
      <c r="I275" s="1"/>
      <c r="J275" s="1"/>
      <c r="K275" s="1"/>
      <c r="L275" s="1"/>
      <c r="N275" s="1"/>
      <c r="O275" s="1"/>
      <c r="P275" s="1"/>
      <c r="Q275" s="1"/>
      <c r="R275" s="1"/>
      <c r="S275" s="1"/>
      <c r="T275" s="1"/>
      <c r="U275" s="1"/>
      <c r="V275" s="1"/>
      <c r="W275" s="1"/>
      <c r="X275" s="1"/>
      <c r="Y275" s="1"/>
      <c r="Z275" s="1"/>
      <c r="AA275" s="1"/>
      <c r="AB275" s="1"/>
      <c r="AC275" s="1"/>
      <c r="AD275" s="1"/>
      <c r="AE275" s="1"/>
      <c r="AF275" s="1"/>
      <c r="AG275" s="1"/>
      <c r="AH275" s="1"/>
      <c r="AI275" s="1"/>
      <c r="AJ275" s="1"/>
      <c r="AQ275" s="2"/>
      <c r="AR275" s="2"/>
      <c r="AS275" s="2"/>
    </row>
    <row r="276" spans="1:45" ht="15" customHeight="1">
      <c r="A276" s="1"/>
      <c r="B276" s="1"/>
      <c r="C276" s="1"/>
      <c r="D276" s="1"/>
      <c r="E276" s="1"/>
      <c r="F276" s="1"/>
      <c r="G276" s="1"/>
      <c r="H276" s="1"/>
      <c r="I276" s="1"/>
      <c r="J276" s="1"/>
      <c r="K276" s="1"/>
      <c r="L276" s="1"/>
      <c r="N276" s="1"/>
      <c r="O276" s="1"/>
      <c r="P276" s="1"/>
      <c r="Q276" s="1"/>
      <c r="R276" s="1"/>
      <c r="S276" s="1"/>
      <c r="T276" s="1"/>
      <c r="U276" s="1"/>
      <c r="V276" s="1"/>
      <c r="W276" s="1"/>
      <c r="X276" s="1"/>
      <c r="Y276" s="1"/>
      <c r="Z276" s="1"/>
      <c r="AA276" s="1"/>
      <c r="AB276" s="1"/>
      <c r="AC276" s="1"/>
      <c r="AD276" s="1"/>
      <c r="AE276" s="1"/>
      <c r="AF276" s="1"/>
      <c r="AG276" s="1"/>
      <c r="AH276" s="1"/>
      <c r="AI276" s="1"/>
      <c r="AJ276" s="1"/>
      <c r="AQ276" s="2"/>
      <c r="AR276" s="2"/>
      <c r="AS276" s="2"/>
    </row>
    <row r="277" spans="1:45" ht="15" customHeight="1">
      <c r="A277" s="1"/>
      <c r="B277" s="1"/>
      <c r="C277" s="1"/>
      <c r="D277" s="1"/>
      <c r="E277" s="1"/>
      <c r="F277" s="1"/>
      <c r="G277" s="1"/>
      <c r="H277" s="1"/>
      <c r="I277" s="1"/>
      <c r="J277" s="1"/>
      <c r="K277" s="1"/>
      <c r="L277" s="1"/>
      <c r="N277" s="1"/>
      <c r="O277" s="1"/>
      <c r="P277" s="1"/>
      <c r="Q277" s="1"/>
      <c r="R277" s="1"/>
      <c r="S277" s="1"/>
      <c r="T277" s="1"/>
      <c r="U277" s="1"/>
      <c r="V277" s="1"/>
      <c r="W277" s="1"/>
      <c r="X277" s="1"/>
      <c r="Y277" s="1"/>
      <c r="Z277" s="1"/>
      <c r="AA277" s="1"/>
      <c r="AB277" s="1"/>
      <c r="AC277" s="1"/>
      <c r="AD277" s="1"/>
      <c r="AE277" s="1"/>
      <c r="AF277" s="1"/>
      <c r="AG277" s="1"/>
      <c r="AH277" s="1"/>
      <c r="AI277" s="1"/>
      <c r="AJ277" s="1"/>
      <c r="AQ277" s="2"/>
      <c r="AR277" s="2"/>
      <c r="AS277" s="2"/>
    </row>
    <row r="278" spans="1:45" ht="15" customHeight="1">
      <c r="A278" s="1"/>
      <c r="B278" s="1"/>
      <c r="C278" s="1"/>
      <c r="D278" s="1"/>
      <c r="E278" s="1"/>
      <c r="F278" s="1"/>
      <c r="G278" s="1"/>
      <c r="H278" s="1"/>
      <c r="I278" s="1"/>
      <c r="J278" s="1"/>
      <c r="K278" s="1"/>
      <c r="L278" s="1"/>
      <c r="N278" s="1"/>
      <c r="O278" s="1"/>
      <c r="P278" s="1"/>
      <c r="Q278" s="1"/>
      <c r="R278" s="1"/>
      <c r="S278" s="1"/>
      <c r="T278" s="1"/>
      <c r="U278" s="1"/>
      <c r="V278" s="1"/>
      <c r="W278" s="1"/>
      <c r="X278" s="1"/>
      <c r="Y278" s="1"/>
      <c r="Z278" s="1"/>
      <c r="AA278" s="1"/>
      <c r="AB278" s="1"/>
      <c r="AC278" s="1"/>
      <c r="AD278" s="1"/>
      <c r="AE278" s="1"/>
      <c r="AF278" s="1"/>
      <c r="AG278" s="1"/>
      <c r="AH278" s="1"/>
      <c r="AI278" s="1"/>
      <c r="AJ278" s="1"/>
      <c r="AQ278" s="2"/>
      <c r="AR278" s="2"/>
      <c r="AS278" s="2"/>
    </row>
    <row r="279" spans="1:45" ht="15" customHeight="1">
      <c r="A279" s="1"/>
      <c r="B279" s="1"/>
      <c r="C279" s="1"/>
      <c r="D279" s="1"/>
      <c r="E279" s="1"/>
      <c r="F279" s="1"/>
      <c r="G279" s="1"/>
      <c r="H279" s="1"/>
      <c r="I279" s="1"/>
      <c r="J279" s="1"/>
      <c r="K279" s="1"/>
      <c r="L279" s="1"/>
      <c r="N279" s="1"/>
      <c r="O279" s="1"/>
      <c r="P279" s="1"/>
      <c r="Q279" s="1"/>
      <c r="R279" s="1"/>
      <c r="S279" s="1"/>
      <c r="T279" s="1"/>
      <c r="U279" s="1"/>
      <c r="V279" s="1"/>
      <c r="W279" s="1"/>
      <c r="X279" s="1"/>
      <c r="Y279" s="1"/>
      <c r="Z279" s="1"/>
      <c r="AA279" s="1"/>
      <c r="AB279" s="1"/>
      <c r="AC279" s="1"/>
      <c r="AD279" s="1"/>
      <c r="AE279" s="1"/>
      <c r="AF279" s="1"/>
      <c r="AG279" s="1"/>
      <c r="AH279" s="1"/>
      <c r="AI279" s="1"/>
      <c r="AJ279" s="1"/>
      <c r="AQ279" s="2"/>
      <c r="AR279" s="2"/>
      <c r="AS279" s="2"/>
    </row>
    <row r="280" spans="1:45" ht="15" customHeight="1">
      <c r="A280" s="1"/>
      <c r="B280" s="1"/>
      <c r="C280" s="1"/>
      <c r="D280" s="1"/>
      <c r="E280" s="1"/>
      <c r="F280" s="1"/>
      <c r="G280" s="1"/>
      <c r="H280" s="1"/>
      <c r="I280" s="1"/>
      <c r="J280" s="1"/>
      <c r="K280" s="1"/>
      <c r="L280" s="1"/>
      <c r="N280" s="1"/>
      <c r="O280" s="1"/>
      <c r="P280" s="1"/>
      <c r="Q280" s="1"/>
      <c r="R280" s="1"/>
      <c r="S280" s="1"/>
      <c r="T280" s="1"/>
      <c r="U280" s="1"/>
      <c r="V280" s="1"/>
      <c r="W280" s="1"/>
      <c r="X280" s="1"/>
      <c r="Y280" s="1"/>
      <c r="Z280" s="1"/>
      <c r="AA280" s="1"/>
      <c r="AB280" s="1"/>
      <c r="AC280" s="1"/>
      <c r="AD280" s="1"/>
      <c r="AE280" s="1"/>
      <c r="AF280" s="1"/>
      <c r="AG280" s="1"/>
      <c r="AH280" s="1"/>
      <c r="AI280" s="1"/>
      <c r="AJ280" s="1"/>
      <c r="AQ280" s="2"/>
      <c r="AR280" s="2"/>
      <c r="AS280" s="2"/>
    </row>
    <row r="281" spans="1:45" ht="15" customHeight="1">
      <c r="A281" s="1"/>
      <c r="B281" s="1"/>
      <c r="C281" s="1"/>
      <c r="D281" s="1"/>
      <c r="E281" s="1"/>
      <c r="F281" s="1"/>
      <c r="G281" s="1"/>
      <c r="H281" s="1"/>
      <c r="I281" s="1"/>
      <c r="J281" s="1"/>
      <c r="K281" s="1"/>
      <c r="L281" s="1"/>
      <c r="N281" s="1"/>
      <c r="O281" s="1"/>
      <c r="P281" s="1"/>
      <c r="Q281" s="1"/>
      <c r="R281" s="1"/>
      <c r="S281" s="1"/>
      <c r="T281" s="1"/>
      <c r="U281" s="1"/>
      <c r="V281" s="1"/>
      <c r="W281" s="1"/>
      <c r="X281" s="1"/>
      <c r="Y281" s="1"/>
      <c r="Z281" s="1"/>
      <c r="AA281" s="1"/>
      <c r="AB281" s="1"/>
      <c r="AC281" s="1"/>
      <c r="AD281" s="1"/>
      <c r="AE281" s="1"/>
      <c r="AF281" s="1"/>
      <c r="AG281" s="1"/>
      <c r="AH281" s="1"/>
      <c r="AI281" s="1"/>
      <c r="AJ281" s="1"/>
      <c r="AQ281" s="2"/>
      <c r="AR281" s="2"/>
      <c r="AS281" s="2"/>
    </row>
    <row r="282" spans="1:45" ht="15" customHeight="1">
      <c r="A282" s="1"/>
      <c r="B282" s="1"/>
      <c r="C282" s="1"/>
      <c r="D282" s="1"/>
      <c r="E282" s="1"/>
      <c r="F282" s="1"/>
      <c r="G282" s="1"/>
      <c r="H282" s="1"/>
      <c r="I282" s="1"/>
      <c r="J282" s="1"/>
      <c r="K282" s="1"/>
      <c r="L282" s="1"/>
      <c r="N282" s="1"/>
      <c r="O282" s="1"/>
      <c r="P282" s="1"/>
      <c r="Q282" s="1"/>
      <c r="R282" s="1"/>
      <c r="S282" s="1"/>
      <c r="T282" s="1"/>
      <c r="U282" s="1"/>
      <c r="V282" s="1"/>
      <c r="W282" s="1"/>
      <c r="X282" s="1"/>
      <c r="Y282" s="1"/>
      <c r="Z282" s="1"/>
      <c r="AA282" s="1"/>
      <c r="AB282" s="1"/>
      <c r="AC282" s="1"/>
      <c r="AD282" s="1"/>
      <c r="AE282" s="1"/>
      <c r="AF282" s="1"/>
      <c r="AG282" s="1"/>
      <c r="AH282" s="1"/>
      <c r="AI282" s="1"/>
      <c r="AJ282" s="1"/>
      <c r="AQ282" s="2"/>
      <c r="AR282" s="2"/>
      <c r="AS282" s="2"/>
    </row>
    <row r="283" spans="1:45" ht="15" customHeight="1">
      <c r="A283" s="1"/>
      <c r="B283" s="1"/>
      <c r="C283" s="1"/>
      <c r="D283" s="1"/>
      <c r="E283" s="1"/>
      <c r="F283" s="1"/>
      <c r="G283" s="1"/>
      <c r="H283" s="1"/>
      <c r="I283" s="1"/>
      <c r="J283" s="1"/>
      <c r="K283" s="1"/>
      <c r="L283" s="1"/>
      <c r="N283" s="1"/>
      <c r="O283" s="1"/>
      <c r="P283" s="1"/>
      <c r="Q283" s="1"/>
      <c r="R283" s="1"/>
      <c r="S283" s="1"/>
      <c r="T283" s="1"/>
      <c r="U283" s="1"/>
      <c r="V283" s="1"/>
      <c r="W283" s="1"/>
      <c r="X283" s="1"/>
      <c r="Y283" s="1"/>
      <c r="Z283" s="1"/>
      <c r="AA283" s="1"/>
      <c r="AB283" s="1"/>
      <c r="AC283" s="1"/>
      <c r="AD283" s="1"/>
      <c r="AE283" s="1"/>
      <c r="AF283" s="1"/>
      <c r="AG283" s="1"/>
      <c r="AH283" s="1"/>
      <c r="AI283" s="1"/>
      <c r="AJ283" s="1"/>
      <c r="AQ283" s="2"/>
      <c r="AR283" s="2"/>
      <c r="AS283" s="2"/>
    </row>
    <row r="284" spans="1:45" ht="15" customHeight="1">
      <c r="A284" s="1"/>
      <c r="B284" s="1"/>
      <c r="C284" s="1"/>
      <c r="D284" s="1"/>
      <c r="E284" s="1"/>
      <c r="F284" s="1"/>
      <c r="G284" s="1"/>
      <c r="H284" s="1"/>
      <c r="I284" s="1"/>
      <c r="J284" s="1"/>
      <c r="K284" s="1"/>
      <c r="L284" s="1"/>
      <c r="N284" s="1"/>
      <c r="O284" s="1"/>
      <c r="P284" s="1"/>
      <c r="Q284" s="1"/>
      <c r="R284" s="1"/>
      <c r="S284" s="1"/>
      <c r="T284" s="1"/>
      <c r="U284" s="1"/>
      <c r="V284" s="1"/>
      <c r="W284" s="1"/>
      <c r="X284" s="1"/>
      <c r="Y284" s="1"/>
      <c r="Z284" s="1"/>
      <c r="AA284" s="1"/>
      <c r="AB284" s="1"/>
      <c r="AC284" s="1"/>
      <c r="AD284" s="1"/>
      <c r="AE284" s="1"/>
      <c r="AF284" s="1"/>
      <c r="AG284" s="1"/>
      <c r="AH284" s="1"/>
      <c r="AI284" s="1"/>
      <c r="AJ284" s="1"/>
      <c r="AQ284" s="2"/>
      <c r="AR284" s="2"/>
      <c r="AS284" s="2"/>
    </row>
    <row r="285" spans="1:45" ht="15" customHeight="1">
      <c r="A285" s="1"/>
      <c r="B285" s="1"/>
      <c r="C285" s="1"/>
      <c r="D285" s="1"/>
      <c r="E285" s="1"/>
      <c r="F285" s="1"/>
      <c r="G285" s="1"/>
      <c r="H285" s="1"/>
      <c r="I285" s="1"/>
      <c r="J285" s="1"/>
      <c r="K285" s="1"/>
      <c r="L285" s="1"/>
      <c r="N285" s="1"/>
      <c r="O285" s="1"/>
      <c r="P285" s="1"/>
      <c r="Q285" s="1"/>
      <c r="R285" s="1"/>
      <c r="S285" s="1"/>
      <c r="T285" s="1"/>
      <c r="U285" s="1"/>
      <c r="V285" s="1"/>
      <c r="W285" s="1"/>
      <c r="X285" s="1"/>
      <c r="Y285" s="1"/>
      <c r="Z285" s="1"/>
      <c r="AA285" s="1"/>
      <c r="AB285" s="1"/>
      <c r="AC285" s="1"/>
      <c r="AD285" s="1"/>
      <c r="AE285" s="1"/>
      <c r="AF285" s="1"/>
      <c r="AG285" s="1"/>
      <c r="AH285" s="1"/>
      <c r="AI285" s="1"/>
      <c r="AJ285" s="1"/>
      <c r="AQ285" s="2"/>
      <c r="AR285" s="2"/>
      <c r="AS285" s="2"/>
    </row>
    <row r="286" spans="1:45" ht="15" customHeight="1">
      <c r="A286" s="1"/>
      <c r="B286" s="1"/>
      <c r="C286" s="1"/>
      <c r="D286" s="1"/>
      <c r="E286" s="1"/>
      <c r="F286" s="1"/>
      <c r="G286" s="1"/>
      <c r="H286" s="1"/>
      <c r="I286" s="1"/>
      <c r="J286" s="1"/>
      <c r="K286" s="1"/>
      <c r="L286" s="1"/>
      <c r="N286" s="1"/>
      <c r="O286" s="1"/>
      <c r="P286" s="1"/>
      <c r="Q286" s="1"/>
      <c r="R286" s="1"/>
      <c r="S286" s="1"/>
      <c r="T286" s="1"/>
      <c r="U286" s="1"/>
      <c r="V286" s="1"/>
      <c r="W286" s="1"/>
      <c r="X286" s="1"/>
      <c r="Y286" s="1"/>
      <c r="Z286" s="1"/>
      <c r="AA286" s="1"/>
      <c r="AB286" s="1"/>
      <c r="AC286" s="1"/>
      <c r="AD286" s="1"/>
      <c r="AE286" s="1"/>
      <c r="AF286" s="1"/>
      <c r="AG286" s="1"/>
      <c r="AH286" s="1"/>
      <c r="AI286" s="1"/>
      <c r="AJ286" s="1"/>
      <c r="AQ286" s="2"/>
      <c r="AR286" s="2"/>
      <c r="AS286" s="2"/>
    </row>
    <row r="287" spans="1:45" ht="15" customHeight="1">
      <c r="A287" s="1"/>
      <c r="B287" s="1"/>
      <c r="C287" s="1"/>
      <c r="D287" s="1"/>
      <c r="E287" s="1"/>
      <c r="F287" s="1"/>
      <c r="G287" s="1"/>
      <c r="H287" s="1"/>
      <c r="I287" s="1"/>
      <c r="J287" s="1"/>
      <c r="K287" s="1"/>
      <c r="L287" s="1"/>
      <c r="N287" s="1"/>
      <c r="O287" s="1"/>
      <c r="P287" s="1"/>
      <c r="Q287" s="1"/>
      <c r="R287" s="1"/>
      <c r="S287" s="1"/>
      <c r="T287" s="1"/>
      <c r="U287" s="1"/>
      <c r="V287" s="1"/>
      <c r="W287" s="1"/>
      <c r="X287" s="1"/>
      <c r="Y287" s="1"/>
      <c r="Z287" s="1"/>
      <c r="AA287" s="1"/>
      <c r="AB287" s="1"/>
      <c r="AC287" s="1"/>
      <c r="AD287" s="1"/>
      <c r="AE287" s="1"/>
      <c r="AF287" s="1"/>
      <c r="AG287" s="1"/>
      <c r="AH287" s="1"/>
      <c r="AI287" s="1"/>
      <c r="AJ287" s="1"/>
      <c r="AQ287" s="2"/>
      <c r="AR287" s="2"/>
      <c r="AS287" s="2"/>
    </row>
    <row r="288" spans="1:45" ht="15" customHeight="1">
      <c r="A288" s="1"/>
      <c r="B288" s="1"/>
      <c r="C288" s="1"/>
      <c r="D288" s="1"/>
      <c r="E288" s="1"/>
      <c r="F288" s="1"/>
      <c r="G288" s="1"/>
      <c r="H288" s="1"/>
      <c r="I288" s="1"/>
      <c r="J288" s="1"/>
      <c r="K288" s="1"/>
      <c r="L288" s="1"/>
      <c r="N288" s="1"/>
      <c r="O288" s="1"/>
      <c r="P288" s="1"/>
      <c r="Q288" s="1"/>
      <c r="R288" s="1"/>
      <c r="S288" s="1"/>
      <c r="T288" s="1"/>
      <c r="U288" s="1"/>
      <c r="V288" s="1"/>
      <c r="W288" s="1"/>
      <c r="X288" s="1"/>
      <c r="Y288" s="1"/>
      <c r="Z288" s="1"/>
      <c r="AA288" s="1"/>
      <c r="AB288" s="1"/>
      <c r="AC288" s="1"/>
      <c r="AD288" s="1"/>
      <c r="AE288" s="1"/>
      <c r="AF288" s="1"/>
      <c r="AG288" s="1"/>
      <c r="AH288" s="1"/>
      <c r="AI288" s="1"/>
      <c r="AJ288" s="1"/>
      <c r="AQ288" s="2"/>
      <c r="AR288" s="2"/>
      <c r="AS288" s="2"/>
    </row>
    <row r="289" spans="1:45" ht="15" customHeight="1">
      <c r="A289" s="1"/>
      <c r="B289" s="1"/>
      <c r="C289" s="1"/>
      <c r="D289" s="1"/>
      <c r="E289" s="1"/>
      <c r="F289" s="1"/>
      <c r="G289" s="1"/>
      <c r="H289" s="1"/>
      <c r="I289" s="1"/>
      <c r="J289" s="1"/>
      <c r="K289" s="1"/>
      <c r="L289" s="1"/>
      <c r="N289" s="1"/>
      <c r="O289" s="1"/>
      <c r="P289" s="1"/>
      <c r="Q289" s="1"/>
      <c r="R289" s="1"/>
      <c r="S289" s="1"/>
      <c r="T289" s="1"/>
      <c r="U289" s="1"/>
      <c r="V289" s="1"/>
      <c r="W289" s="1"/>
      <c r="X289" s="1"/>
      <c r="Y289" s="1"/>
      <c r="Z289" s="1"/>
      <c r="AA289" s="1"/>
      <c r="AB289" s="1"/>
      <c r="AC289" s="1"/>
      <c r="AD289" s="1"/>
      <c r="AE289" s="1"/>
      <c r="AF289" s="1"/>
      <c r="AG289" s="1"/>
      <c r="AH289" s="1"/>
      <c r="AI289" s="1"/>
      <c r="AJ289" s="1"/>
      <c r="AQ289" s="2"/>
      <c r="AR289" s="2"/>
      <c r="AS289" s="2"/>
    </row>
    <row r="290" spans="1:45" ht="15" customHeight="1">
      <c r="A290" s="1"/>
      <c r="B290" s="1"/>
      <c r="C290" s="1"/>
      <c r="D290" s="1"/>
      <c r="E290" s="1"/>
      <c r="F290" s="1"/>
      <c r="G290" s="1"/>
      <c r="H290" s="1"/>
      <c r="I290" s="1"/>
      <c r="J290" s="1"/>
      <c r="K290" s="1"/>
      <c r="L290" s="1"/>
      <c r="N290" s="1"/>
      <c r="O290" s="1"/>
      <c r="P290" s="1"/>
      <c r="Q290" s="1"/>
      <c r="R290" s="1"/>
      <c r="S290" s="1"/>
      <c r="T290" s="1"/>
      <c r="U290" s="1"/>
      <c r="V290" s="1"/>
      <c r="W290" s="1"/>
      <c r="X290" s="1"/>
      <c r="Y290" s="1"/>
      <c r="Z290" s="1"/>
      <c r="AA290" s="1"/>
      <c r="AB290" s="1"/>
      <c r="AC290" s="1"/>
      <c r="AD290" s="1"/>
      <c r="AE290" s="1"/>
      <c r="AF290" s="1"/>
      <c r="AG290" s="1"/>
      <c r="AH290" s="1"/>
      <c r="AI290" s="1"/>
      <c r="AJ290" s="1"/>
      <c r="AQ290" s="2"/>
      <c r="AR290" s="2"/>
      <c r="AS290" s="2"/>
    </row>
    <row r="291" spans="1:45" ht="15" customHeight="1">
      <c r="A291" s="1"/>
      <c r="B291" s="1"/>
      <c r="C291" s="1"/>
      <c r="D291" s="1"/>
      <c r="E291" s="1"/>
      <c r="F291" s="1"/>
      <c r="G291" s="1"/>
      <c r="H291" s="1"/>
      <c r="I291" s="1"/>
      <c r="J291" s="1"/>
      <c r="K291" s="1"/>
      <c r="L291" s="1"/>
      <c r="N291" s="1"/>
      <c r="O291" s="1"/>
      <c r="P291" s="1"/>
      <c r="Q291" s="1"/>
      <c r="R291" s="1"/>
      <c r="S291" s="1"/>
      <c r="T291" s="1"/>
      <c r="U291" s="1"/>
      <c r="V291" s="1"/>
      <c r="W291" s="1"/>
      <c r="X291" s="1"/>
      <c r="Y291" s="1"/>
      <c r="Z291" s="1"/>
      <c r="AA291" s="1"/>
      <c r="AB291" s="1"/>
      <c r="AC291" s="1"/>
      <c r="AD291" s="1"/>
      <c r="AE291" s="1"/>
      <c r="AF291" s="1"/>
      <c r="AG291" s="1"/>
      <c r="AH291" s="1"/>
      <c r="AI291" s="1"/>
      <c r="AJ291" s="1"/>
      <c r="AQ291" s="2"/>
      <c r="AR291" s="2"/>
      <c r="AS291" s="2"/>
    </row>
    <row r="292" spans="1:45" ht="15" customHeight="1">
      <c r="A292" s="1"/>
      <c r="B292" s="1"/>
      <c r="C292" s="1"/>
      <c r="D292" s="1"/>
      <c r="E292" s="1"/>
      <c r="F292" s="1"/>
      <c r="G292" s="1"/>
      <c r="H292" s="1"/>
      <c r="I292" s="1"/>
      <c r="J292" s="1"/>
      <c r="K292" s="1"/>
      <c r="L292" s="1"/>
      <c r="N292" s="1"/>
      <c r="O292" s="1"/>
      <c r="P292" s="1"/>
      <c r="Q292" s="1"/>
      <c r="R292" s="1"/>
      <c r="S292" s="1"/>
      <c r="T292" s="1"/>
      <c r="U292" s="1"/>
      <c r="V292" s="1"/>
      <c r="W292" s="1"/>
      <c r="X292" s="1"/>
      <c r="Y292" s="1"/>
      <c r="Z292" s="1"/>
      <c r="AA292" s="1"/>
      <c r="AB292" s="1"/>
      <c r="AC292" s="1"/>
      <c r="AD292" s="1"/>
      <c r="AE292" s="1"/>
      <c r="AF292" s="1"/>
      <c r="AG292" s="1"/>
      <c r="AH292" s="1"/>
      <c r="AI292" s="1"/>
      <c r="AJ292" s="1"/>
      <c r="AQ292" s="2"/>
      <c r="AR292" s="2"/>
      <c r="AS292" s="2"/>
    </row>
    <row r="293" spans="1:45" ht="15" customHeight="1">
      <c r="A293" s="1"/>
      <c r="B293" s="1"/>
      <c r="C293" s="1"/>
      <c r="D293" s="1"/>
      <c r="E293" s="1"/>
      <c r="F293" s="1"/>
      <c r="G293" s="1"/>
      <c r="H293" s="1"/>
      <c r="I293" s="1"/>
      <c r="J293" s="1"/>
      <c r="K293" s="1"/>
      <c r="L293" s="1"/>
      <c r="N293" s="1"/>
      <c r="O293" s="1"/>
      <c r="P293" s="1"/>
      <c r="Q293" s="1"/>
      <c r="R293" s="1"/>
      <c r="S293" s="1"/>
      <c r="T293" s="1"/>
      <c r="U293" s="1"/>
      <c r="V293" s="1"/>
      <c r="W293" s="1"/>
      <c r="X293" s="1"/>
      <c r="Y293" s="1"/>
      <c r="Z293" s="1"/>
      <c r="AA293" s="1"/>
      <c r="AB293" s="1"/>
      <c r="AC293" s="1"/>
      <c r="AD293" s="1"/>
      <c r="AE293" s="1"/>
      <c r="AF293" s="1"/>
      <c r="AG293" s="1"/>
      <c r="AH293" s="1"/>
      <c r="AI293" s="1"/>
      <c r="AJ293" s="1"/>
      <c r="AQ293" s="2"/>
      <c r="AR293" s="2"/>
      <c r="AS293" s="2"/>
    </row>
    <row r="294" spans="1:45" ht="15" customHeight="1">
      <c r="A294" s="1"/>
      <c r="B294" s="1"/>
      <c r="C294" s="1"/>
      <c r="D294" s="1"/>
      <c r="E294" s="1"/>
      <c r="F294" s="1"/>
      <c r="G294" s="1"/>
      <c r="H294" s="1"/>
      <c r="I294" s="1"/>
      <c r="J294" s="1"/>
      <c r="K294" s="1"/>
      <c r="L294" s="1"/>
      <c r="N294" s="1"/>
      <c r="O294" s="1"/>
      <c r="P294" s="1"/>
      <c r="Q294" s="1"/>
      <c r="R294" s="1"/>
      <c r="S294" s="1"/>
      <c r="T294" s="1"/>
      <c r="U294" s="1"/>
      <c r="V294" s="1"/>
      <c r="W294" s="1"/>
      <c r="X294" s="1"/>
      <c r="Y294" s="1"/>
      <c r="Z294" s="1"/>
      <c r="AA294" s="1"/>
      <c r="AB294" s="1"/>
      <c r="AC294" s="1"/>
      <c r="AD294" s="1"/>
      <c r="AE294" s="1"/>
      <c r="AF294" s="1"/>
      <c r="AG294" s="1"/>
      <c r="AH294" s="1"/>
      <c r="AI294" s="1"/>
      <c r="AJ294" s="1"/>
      <c r="AQ294" s="2"/>
      <c r="AR294" s="2"/>
      <c r="AS294" s="2"/>
    </row>
    <row r="295" spans="1:45" ht="15" customHeight="1">
      <c r="A295" s="1"/>
      <c r="B295" s="1"/>
      <c r="C295" s="1"/>
      <c r="D295" s="1"/>
      <c r="E295" s="1"/>
      <c r="F295" s="1"/>
      <c r="G295" s="1"/>
      <c r="H295" s="1"/>
      <c r="I295" s="1"/>
      <c r="J295" s="1"/>
      <c r="K295" s="1"/>
      <c r="L295" s="1"/>
      <c r="N295" s="1"/>
      <c r="O295" s="1"/>
      <c r="P295" s="1"/>
      <c r="Q295" s="1"/>
      <c r="R295" s="1"/>
      <c r="S295" s="1"/>
      <c r="T295" s="1"/>
      <c r="U295" s="1"/>
      <c r="V295" s="1"/>
      <c r="W295" s="1"/>
      <c r="X295" s="1"/>
      <c r="Y295" s="1"/>
      <c r="Z295" s="1"/>
      <c r="AA295" s="1"/>
      <c r="AB295" s="1"/>
      <c r="AC295" s="1"/>
      <c r="AD295" s="1"/>
      <c r="AE295" s="1"/>
      <c r="AF295" s="1"/>
      <c r="AG295" s="1"/>
      <c r="AH295" s="1"/>
      <c r="AI295" s="1"/>
      <c r="AJ295" s="1"/>
      <c r="AQ295" s="2"/>
      <c r="AR295" s="2"/>
      <c r="AS295" s="2"/>
    </row>
    <row r="296" spans="1:45" ht="15" customHeight="1">
      <c r="A296" s="1"/>
      <c r="B296" s="1"/>
      <c r="C296" s="1"/>
      <c r="D296" s="1"/>
      <c r="E296" s="1"/>
      <c r="F296" s="1"/>
      <c r="G296" s="1"/>
      <c r="H296" s="1"/>
      <c r="I296" s="1"/>
      <c r="J296" s="1"/>
      <c r="K296" s="1"/>
      <c r="L296" s="1"/>
      <c r="N296" s="1"/>
      <c r="O296" s="1"/>
      <c r="P296" s="1"/>
      <c r="Q296" s="1"/>
      <c r="R296" s="1"/>
      <c r="S296" s="1"/>
      <c r="T296" s="1"/>
      <c r="U296" s="1"/>
      <c r="V296" s="1"/>
      <c r="W296" s="1"/>
      <c r="X296" s="1"/>
      <c r="Y296" s="1"/>
      <c r="Z296" s="1"/>
      <c r="AA296" s="1"/>
      <c r="AB296" s="1"/>
      <c r="AC296" s="1"/>
      <c r="AD296" s="1"/>
      <c r="AE296" s="1"/>
      <c r="AF296" s="1"/>
      <c r="AG296" s="1"/>
      <c r="AH296" s="1"/>
      <c r="AI296" s="1"/>
      <c r="AJ296" s="1"/>
      <c r="AQ296" s="2"/>
      <c r="AR296" s="2"/>
      <c r="AS296" s="2"/>
    </row>
    <row r="297" spans="1:45" ht="15" customHeight="1">
      <c r="A297" s="1"/>
      <c r="B297" s="1"/>
      <c r="C297" s="1"/>
      <c r="D297" s="1"/>
      <c r="E297" s="1"/>
      <c r="F297" s="1"/>
      <c r="G297" s="1"/>
      <c r="H297" s="1"/>
      <c r="I297" s="1"/>
      <c r="J297" s="1"/>
      <c r="K297" s="1"/>
      <c r="L297" s="1"/>
      <c r="N297" s="1"/>
      <c r="O297" s="1"/>
      <c r="P297" s="1"/>
      <c r="Q297" s="1"/>
      <c r="R297" s="1"/>
      <c r="S297" s="1"/>
      <c r="T297" s="1"/>
      <c r="U297" s="1"/>
      <c r="V297" s="1"/>
      <c r="W297" s="1"/>
      <c r="X297" s="1"/>
      <c r="Y297" s="1"/>
      <c r="Z297" s="1"/>
      <c r="AA297" s="1"/>
      <c r="AB297" s="1"/>
      <c r="AC297" s="1"/>
      <c r="AD297" s="1"/>
      <c r="AE297" s="1"/>
      <c r="AF297" s="1"/>
      <c r="AG297" s="1"/>
      <c r="AH297" s="1"/>
      <c r="AI297" s="1"/>
      <c r="AJ297" s="1"/>
      <c r="AQ297" s="2"/>
      <c r="AR297" s="2"/>
      <c r="AS297" s="2"/>
    </row>
    <row r="298" spans="1:45" ht="15" customHeight="1">
      <c r="A298" s="1"/>
      <c r="B298" s="1"/>
      <c r="C298" s="1"/>
      <c r="D298" s="1"/>
      <c r="E298" s="1"/>
      <c r="F298" s="1"/>
      <c r="G298" s="1"/>
      <c r="H298" s="1"/>
      <c r="I298" s="1"/>
      <c r="J298" s="1"/>
      <c r="K298" s="1"/>
      <c r="L298" s="1"/>
      <c r="N298" s="1"/>
      <c r="O298" s="1"/>
      <c r="P298" s="1"/>
      <c r="Q298" s="1"/>
      <c r="R298" s="1"/>
      <c r="S298" s="1"/>
      <c r="T298" s="1"/>
      <c r="U298" s="1"/>
      <c r="V298" s="1"/>
      <c r="W298" s="1"/>
      <c r="X298" s="1"/>
      <c r="Y298" s="1"/>
      <c r="Z298" s="1"/>
      <c r="AA298" s="1"/>
      <c r="AB298" s="1"/>
      <c r="AC298" s="1"/>
      <c r="AD298" s="1"/>
      <c r="AE298" s="1"/>
      <c r="AF298" s="1"/>
      <c r="AG298" s="1"/>
      <c r="AH298" s="1"/>
      <c r="AI298" s="1"/>
      <c r="AJ298" s="1"/>
      <c r="AQ298" s="2"/>
      <c r="AR298" s="2"/>
      <c r="AS298" s="2"/>
    </row>
    <row r="299" spans="1:45" ht="15" customHeight="1">
      <c r="A299" s="1"/>
      <c r="B299" s="1"/>
      <c r="C299" s="1"/>
      <c r="D299" s="1"/>
      <c r="E299" s="1"/>
      <c r="F299" s="1"/>
      <c r="G299" s="1"/>
      <c r="H299" s="1"/>
      <c r="I299" s="1"/>
      <c r="J299" s="1"/>
      <c r="K299" s="1"/>
      <c r="L299" s="1"/>
      <c r="N299" s="1"/>
      <c r="O299" s="1"/>
      <c r="P299" s="1"/>
      <c r="Q299" s="1"/>
      <c r="R299" s="1"/>
      <c r="S299" s="1"/>
      <c r="T299" s="1"/>
      <c r="U299" s="1"/>
      <c r="V299" s="1"/>
      <c r="W299" s="1"/>
      <c r="X299" s="1"/>
      <c r="Y299" s="1"/>
      <c r="Z299" s="1"/>
      <c r="AA299" s="1"/>
      <c r="AB299" s="1"/>
      <c r="AC299" s="1"/>
      <c r="AD299" s="1"/>
      <c r="AE299" s="1"/>
      <c r="AF299" s="1"/>
      <c r="AG299" s="1"/>
      <c r="AH299" s="1"/>
      <c r="AI299" s="1"/>
      <c r="AJ299" s="1"/>
      <c r="AQ299" s="2"/>
      <c r="AR299" s="2"/>
      <c r="AS299" s="2"/>
    </row>
    <row r="300" spans="1:45" ht="15" customHeight="1">
      <c r="A300" s="1"/>
      <c r="B300" s="1"/>
      <c r="C300" s="1"/>
      <c r="D300" s="1"/>
      <c r="E300" s="1"/>
      <c r="F300" s="1"/>
      <c r="G300" s="1"/>
      <c r="H300" s="1"/>
      <c r="I300" s="1"/>
      <c r="J300" s="1"/>
      <c r="K300" s="1"/>
      <c r="L300" s="1"/>
      <c r="N300" s="1"/>
      <c r="O300" s="1"/>
      <c r="P300" s="1"/>
      <c r="Q300" s="1"/>
      <c r="R300" s="1"/>
      <c r="S300" s="1"/>
      <c r="T300" s="1"/>
      <c r="U300" s="1"/>
      <c r="V300" s="1"/>
      <c r="W300" s="1"/>
      <c r="X300" s="1"/>
      <c r="Y300" s="1"/>
      <c r="Z300" s="1"/>
      <c r="AA300" s="1"/>
      <c r="AB300" s="1"/>
      <c r="AC300" s="1"/>
      <c r="AD300" s="1"/>
      <c r="AE300" s="1"/>
      <c r="AF300" s="1"/>
      <c r="AG300" s="1"/>
      <c r="AH300" s="1"/>
      <c r="AI300" s="1"/>
      <c r="AJ300" s="1"/>
      <c r="AQ300" s="2"/>
      <c r="AR300" s="2"/>
      <c r="AS300" s="2"/>
    </row>
    <row r="301" spans="1:45" ht="15" customHeight="1">
      <c r="A301" s="1"/>
      <c r="B301" s="1"/>
      <c r="C301" s="1"/>
      <c r="D301" s="1"/>
      <c r="E301" s="1"/>
      <c r="F301" s="1"/>
      <c r="G301" s="1"/>
      <c r="H301" s="1"/>
      <c r="I301" s="1"/>
      <c r="J301" s="1"/>
      <c r="K301" s="1"/>
      <c r="L301" s="1"/>
      <c r="N301" s="1"/>
      <c r="O301" s="1"/>
      <c r="P301" s="1"/>
      <c r="Q301" s="1"/>
      <c r="R301" s="1"/>
      <c r="S301" s="1"/>
      <c r="T301" s="1"/>
      <c r="U301" s="1"/>
      <c r="V301" s="1"/>
      <c r="W301" s="1"/>
      <c r="X301" s="1"/>
      <c r="Y301" s="1"/>
      <c r="Z301" s="1"/>
      <c r="AA301" s="1"/>
      <c r="AB301" s="1"/>
      <c r="AC301" s="1"/>
      <c r="AD301" s="1"/>
      <c r="AE301" s="1"/>
      <c r="AF301" s="1"/>
      <c r="AG301" s="1"/>
      <c r="AH301" s="1"/>
      <c r="AI301" s="1"/>
      <c r="AJ301" s="1"/>
      <c r="AQ301" s="2"/>
      <c r="AR301" s="2"/>
      <c r="AS301" s="2"/>
    </row>
    <row r="302" spans="1:45" ht="15" customHeight="1">
      <c r="A302" s="1"/>
      <c r="B302" s="1"/>
      <c r="C302" s="1"/>
      <c r="D302" s="1"/>
      <c r="E302" s="1"/>
      <c r="F302" s="1"/>
      <c r="G302" s="1"/>
      <c r="H302" s="1"/>
      <c r="I302" s="1"/>
      <c r="J302" s="1"/>
      <c r="K302" s="1"/>
      <c r="L302" s="1"/>
      <c r="N302" s="1"/>
      <c r="O302" s="1"/>
      <c r="P302" s="1"/>
      <c r="Q302" s="1"/>
      <c r="R302" s="1"/>
      <c r="S302" s="1"/>
      <c r="T302" s="1"/>
      <c r="U302" s="1"/>
      <c r="V302" s="1"/>
      <c r="W302" s="1"/>
      <c r="X302" s="1"/>
      <c r="Y302" s="1"/>
      <c r="Z302" s="1"/>
      <c r="AA302" s="1"/>
      <c r="AB302" s="1"/>
      <c r="AC302" s="1"/>
      <c r="AD302" s="1"/>
      <c r="AE302" s="1"/>
      <c r="AF302" s="1"/>
      <c r="AG302" s="1"/>
      <c r="AH302" s="1"/>
      <c r="AI302" s="1"/>
      <c r="AJ302" s="1"/>
      <c r="AQ302" s="2"/>
      <c r="AR302" s="2"/>
      <c r="AS302" s="2"/>
    </row>
    <row r="303" spans="1:45" ht="15" customHeight="1">
      <c r="A303" s="1"/>
      <c r="B303" s="1"/>
      <c r="C303" s="1"/>
      <c r="D303" s="1"/>
      <c r="E303" s="1"/>
      <c r="F303" s="1"/>
      <c r="G303" s="1"/>
      <c r="H303" s="1"/>
      <c r="I303" s="1"/>
      <c r="J303" s="1"/>
      <c r="K303" s="1"/>
      <c r="L303" s="1"/>
      <c r="N303" s="1"/>
      <c r="O303" s="1"/>
      <c r="P303" s="1"/>
      <c r="Q303" s="1"/>
      <c r="R303" s="1"/>
      <c r="S303" s="1"/>
      <c r="T303" s="1"/>
      <c r="U303" s="1"/>
      <c r="V303" s="1"/>
      <c r="W303" s="1"/>
      <c r="X303" s="1"/>
      <c r="Y303" s="1"/>
      <c r="Z303" s="1"/>
      <c r="AA303" s="1"/>
      <c r="AB303" s="1"/>
      <c r="AC303" s="1"/>
      <c r="AD303" s="1"/>
      <c r="AE303" s="1"/>
      <c r="AF303" s="1"/>
      <c r="AG303" s="1"/>
      <c r="AH303" s="1"/>
      <c r="AI303" s="1"/>
      <c r="AJ303" s="1"/>
      <c r="AQ303" s="2"/>
      <c r="AR303" s="2"/>
      <c r="AS303" s="2"/>
    </row>
    <row r="304" spans="1:45" ht="15" customHeight="1">
      <c r="A304" s="1"/>
      <c r="B304" s="1"/>
      <c r="C304" s="1"/>
      <c r="D304" s="1"/>
      <c r="E304" s="1"/>
      <c r="F304" s="1"/>
      <c r="G304" s="1"/>
      <c r="H304" s="1"/>
      <c r="I304" s="1"/>
      <c r="J304" s="1"/>
      <c r="K304" s="1"/>
      <c r="L304" s="1"/>
      <c r="N304" s="1"/>
      <c r="O304" s="1"/>
      <c r="P304" s="1"/>
      <c r="Q304" s="1"/>
      <c r="R304" s="1"/>
      <c r="S304" s="1"/>
      <c r="T304" s="1"/>
      <c r="U304" s="1"/>
      <c r="V304" s="1"/>
      <c r="W304" s="1"/>
      <c r="X304" s="1"/>
      <c r="Y304" s="1"/>
      <c r="Z304" s="1"/>
      <c r="AA304" s="1"/>
      <c r="AB304" s="1"/>
      <c r="AC304" s="1"/>
      <c r="AD304" s="1"/>
      <c r="AE304" s="1"/>
      <c r="AF304" s="1"/>
      <c r="AG304" s="1"/>
      <c r="AH304" s="1"/>
      <c r="AI304" s="1"/>
      <c r="AJ304" s="1"/>
      <c r="AQ304" s="2"/>
      <c r="AR304" s="2"/>
      <c r="AS304" s="2"/>
    </row>
    <row r="305" spans="1:45" ht="15" customHeight="1">
      <c r="A305" s="1"/>
      <c r="B305" s="1"/>
      <c r="C305" s="1"/>
      <c r="D305" s="1"/>
      <c r="E305" s="1"/>
      <c r="F305" s="1"/>
      <c r="G305" s="1"/>
      <c r="H305" s="1"/>
      <c r="I305" s="1"/>
      <c r="J305" s="1"/>
      <c r="K305" s="1"/>
      <c r="L305" s="1"/>
      <c r="N305" s="1"/>
      <c r="O305" s="1"/>
      <c r="P305" s="1"/>
      <c r="Q305" s="1"/>
      <c r="R305" s="1"/>
      <c r="S305" s="1"/>
      <c r="T305" s="1"/>
      <c r="U305" s="1"/>
      <c r="V305" s="1"/>
      <c r="W305" s="1"/>
      <c r="X305" s="1"/>
      <c r="Y305" s="1"/>
      <c r="Z305" s="1"/>
      <c r="AA305" s="1"/>
      <c r="AB305" s="1"/>
      <c r="AC305" s="1"/>
      <c r="AD305" s="1"/>
      <c r="AE305" s="1"/>
      <c r="AF305" s="1"/>
      <c r="AG305" s="1"/>
      <c r="AH305" s="1"/>
      <c r="AI305" s="1"/>
      <c r="AJ305" s="1"/>
      <c r="AQ305" s="2"/>
      <c r="AR305" s="2"/>
      <c r="AS305" s="2"/>
    </row>
    <row r="306" spans="1:45" ht="15" customHeight="1">
      <c r="A306" s="1"/>
      <c r="B306" s="1"/>
      <c r="C306" s="1"/>
      <c r="D306" s="1"/>
      <c r="E306" s="1"/>
      <c r="F306" s="1"/>
      <c r="G306" s="1"/>
      <c r="H306" s="1"/>
      <c r="I306" s="1"/>
      <c r="J306" s="1"/>
      <c r="K306" s="1"/>
      <c r="L306" s="1"/>
      <c r="N306" s="1"/>
      <c r="O306" s="1"/>
      <c r="P306" s="1"/>
      <c r="Q306" s="1"/>
      <c r="R306" s="1"/>
      <c r="S306" s="1"/>
      <c r="T306" s="1"/>
      <c r="U306" s="1"/>
      <c r="V306" s="1"/>
      <c r="W306" s="1"/>
      <c r="X306" s="1"/>
      <c r="Y306" s="1"/>
      <c r="Z306" s="1"/>
      <c r="AA306" s="1"/>
      <c r="AB306" s="1"/>
      <c r="AC306" s="1"/>
      <c r="AD306" s="1"/>
      <c r="AE306" s="1"/>
      <c r="AF306" s="1"/>
      <c r="AG306" s="1"/>
      <c r="AH306" s="1"/>
      <c r="AI306" s="1"/>
      <c r="AJ306" s="1"/>
      <c r="AQ306" s="2"/>
      <c r="AR306" s="2"/>
      <c r="AS306" s="2"/>
    </row>
    <row r="307" spans="1:45" ht="15" customHeight="1">
      <c r="A307" s="1"/>
      <c r="B307" s="1"/>
      <c r="C307" s="1"/>
      <c r="D307" s="1"/>
      <c r="E307" s="1"/>
      <c r="F307" s="1"/>
      <c r="G307" s="1"/>
      <c r="H307" s="1"/>
      <c r="I307" s="1"/>
      <c r="J307" s="1"/>
      <c r="K307" s="1"/>
      <c r="L307" s="1"/>
      <c r="N307" s="1"/>
      <c r="O307" s="1"/>
      <c r="P307" s="1"/>
      <c r="Q307" s="1"/>
      <c r="R307" s="1"/>
      <c r="S307" s="1"/>
      <c r="T307" s="1"/>
      <c r="U307" s="1"/>
      <c r="V307" s="1"/>
      <c r="W307" s="1"/>
      <c r="X307" s="1"/>
      <c r="Y307" s="1"/>
      <c r="Z307" s="1"/>
      <c r="AA307" s="1"/>
      <c r="AB307" s="1"/>
      <c r="AC307" s="1"/>
      <c r="AD307" s="1"/>
      <c r="AE307" s="1"/>
      <c r="AF307" s="1"/>
      <c r="AG307" s="1"/>
      <c r="AH307" s="1"/>
      <c r="AI307" s="1"/>
      <c r="AJ307" s="1"/>
      <c r="AQ307" s="2"/>
      <c r="AR307" s="2"/>
      <c r="AS307" s="2"/>
    </row>
    <row r="308" spans="1:45" ht="15" customHeight="1">
      <c r="A308" s="1"/>
      <c r="B308" s="1"/>
      <c r="C308" s="1"/>
      <c r="D308" s="1"/>
      <c r="E308" s="1"/>
      <c r="F308" s="1"/>
      <c r="G308" s="1"/>
      <c r="H308" s="1"/>
      <c r="I308" s="1"/>
      <c r="J308" s="1"/>
      <c r="K308" s="1"/>
      <c r="L308" s="1"/>
      <c r="N308" s="1"/>
      <c r="O308" s="1"/>
      <c r="P308" s="1"/>
      <c r="Q308" s="1"/>
      <c r="R308" s="1"/>
      <c r="S308" s="1"/>
      <c r="T308" s="1"/>
      <c r="U308" s="1"/>
      <c r="V308" s="1"/>
      <c r="W308" s="1"/>
      <c r="X308" s="1"/>
      <c r="Y308" s="1"/>
      <c r="Z308" s="1"/>
      <c r="AA308" s="1"/>
      <c r="AB308" s="1"/>
      <c r="AC308" s="1"/>
      <c r="AD308" s="1"/>
      <c r="AE308" s="1"/>
      <c r="AF308" s="1"/>
      <c r="AG308" s="1"/>
      <c r="AH308" s="1"/>
      <c r="AI308" s="1"/>
      <c r="AJ308" s="1"/>
      <c r="AQ308" s="2"/>
      <c r="AR308" s="2"/>
      <c r="AS308" s="2"/>
    </row>
    <row r="309" spans="1:45" ht="15" customHeight="1">
      <c r="A309" s="1"/>
      <c r="B309" s="1"/>
      <c r="C309" s="1"/>
      <c r="D309" s="1"/>
      <c r="E309" s="1"/>
      <c r="F309" s="1"/>
      <c r="G309" s="1"/>
      <c r="H309" s="1"/>
      <c r="I309" s="1"/>
      <c r="J309" s="1"/>
      <c r="K309" s="1"/>
      <c r="L309" s="1"/>
      <c r="N309" s="1"/>
      <c r="O309" s="1"/>
      <c r="P309" s="1"/>
      <c r="Q309" s="1"/>
      <c r="R309" s="1"/>
      <c r="S309" s="1"/>
      <c r="T309" s="1"/>
      <c r="U309" s="1"/>
      <c r="V309" s="1"/>
      <c r="W309" s="1"/>
      <c r="X309" s="1"/>
      <c r="Y309" s="1"/>
      <c r="Z309" s="1"/>
      <c r="AA309" s="1"/>
      <c r="AB309" s="1"/>
      <c r="AC309" s="1"/>
      <c r="AD309" s="1"/>
      <c r="AE309" s="1"/>
      <c r="AF309" s="1"/>
      <c r="AG309" s="1"/>
      <c r="AH309" s="1"/>
      <c r="AI309" s="1"/>
      <c r="AJ309" s="1"/>
      <c r="AQ309" s="2"/>
      <c r="AR309" s="2"/>
      <c r="AS309" s="2"/>
    </row>
    <row r="310" spans="1:45" ht="15" customHeight="1">
      <c r="A310" s="1"/>
      <c r="B310" s="1"/>
      <c r="C310" s="1"/>
      <c r="D310" s="1"/>
      <c r="E310" s="1"/>
      <c r="F310" s="1"/>
      <c r="G310" s="1"/>
      <c r="H310" s="1"/>
      <c r="I310" s="1"/>
      <c r="J310" s="1"/>
      <c r="K310" s="1"/>
      <c r="L310" s="1"/>
      <c r="N310" s="1"/>
      <c r="O310" s="1"/>
      <c r="P310" s="1"/>
      <c r="Q310" s="1"/>
      <c r="R310" s="1"/>
      <c r="S310" s="1"/>
      <c r="T310" s="1"/>
      <c r="U310" s="1"/>
      <c r="V310" s="1"/>
      <c r="W310" s="1"/>
      <c r="X310" s="1"/>
      <c r="Y310" s="1"/>
      <c r="Z310" s="1"/>
      <c r="AA310" s="1"/>
      <c r="AB310" s="1"/>
      <c r="AC310" s="1"/>
      <c r="AD310" s="1"/>
      <c r="AE310" s="1"/>
      <c r="AF310" s="1"/>
      <c r="AG310" s="1"/>
      <c r="AH310" s="1"/>
      <c r="AI310" s="1"/>
      <c r="AJ310" s="1"/>
      <c r="AQ310" s="2"/>
      <c r="AR310" s="2"/>
      <c r="AS310" s="2"/>
    </row>
    <row r="311" spans="1:45" ht="15" customHeight="1">
      <c r="A311" s="1"/>
      <c r="B311" s="1"/>
      <c r="C311" s="1"/>
      <c r="D311" s="1"/>
      <c r="E311" s="1"/>
      <c r="F311" s="1"/>
      <c r="G311" s="1"/>
      <c r="H311" s="1"/>
      <c r="I311" s="1"/>
      <c r="J311" s="1"/>
      <c r="K311" s="1"/>
      <c r="L311" s="1"/>
      <c r="N311" s="1"/>
      <c r="O311" s="1"/>
      <c r="P311" s="1"/>
      <c r="Q311" s="1"/>
      <c r="R311" s="1"/>
      <c r="S311" s="1"/>
      <c r="T311" s="1"/>
      <c r="U311" s="1"/>
      <c r="V311" s="1"/>
      <c r="W311" s="1"/>
      <c r="X311" s="1"/>
      <c r="Y311" s="1"/>
      <c r="Z311" s="1"/>
      <c r="AA311" s="1"/>
      <c r="AB311" s="1"/>
      <c r="AC311" s="1"/>
      <c r="AD311" s="1"/>
      <c r="AE311" s="1"/>
      <c r="AF311" s="1"/>
      <c r="AG311" s="1"/>
      <c r="AH311" s="1"/>
      <c r="AI311" s="1"/>
      <c r="AJ311" s="1"/>
      <c r="AQ311" s="2"/>
      <c r="AR311" s="2"/>
      <c r="AS311" s="2"/>
    </row>
    <row r="312" spans="1:45" ht="15" customHeight="1">
      <c r="A312" s="1"/>
      <c r="B312" s="1"/>
      <c r="C312" s="1"/>
      <c r="D312" s="1"/>
      <c r="E312" s="1"/>
      <c r="F312" s="1"/>
      <c r="G312" s="1"/>
      <c r="H312" s="1"/>
      <c r="I312" s="1"/>
      <c r="J312" s="1"/>
      <c r="K312" s="1"/>
      <c r="L312" s="1"/>
      <c r="N312" s="1"/>
      <c r="O312" s="1"/>
      <c r="P312" s="1"/>
      <c r="Q312" s="1"/>
      <c r="R312" s="1"/>
      <c r="S312" s="1"/>
      <c r="T312" s="1"/>
      <c r="U312" s="1"/>
      <c r="V312" s="1"/>
      <c r="W312" s="1"/>
      <c r="X312" s="1"/>
      <c r="Y312" s="1"/>
      <c r="Z312" s="1"/>
      <c r="AA312" s="1"/>
      <c r="AB312" s="1"/>
      <c r="AC312" s="1"/>
      <c r="AD312" s="1"/>
      <c r="AE312" s="1"/>
      <c r="AF312" s="1"/>
      <c r="AG312" s="1"/>
      <c r="AH312" s="1"/>
      <c r="AI312" s="1"/>
      <c r="AJ312" s="1"/>
      <c r="AQ312" s="2"/>
      <c r="AR312" s="2"/>
      <c r="AS312" s="2"/>
    </row>
    <row r="313" spans="1:45" ht="15" customHeight="1">
      <c r="A313" s="1"/>
      <c r="B313" s="1"/>
      <c r="C313" s="1"/>
      <c r="D313" s="1"/>
      <c r="E313" s="1"/>
      <c r="F313" s="1"/>
      <c r="G313" s="1"/>
      <c r="H313" s="1"/>
      <c r="I313" s="1"/>
      <c r="J313" s="1"/>
      <c r="K313" s="1"/>
      <c r="L313" s="1"/>
      <c r="N313" s="1"/>
      <c r="O313" s="1"/>
      <c r="P313" s="1"/>
      <c r="Q313" s="1"/>
      <c r="R313" s="1"/>
      <c r="S313" s="1"/>
      <c r="T313" s="1"/>
      <c r="U313" s="1"/>
      <c r="V313" s="1"/>
      <c r="W313" s="1"/>
      <c r="X313" s="1"/>
      <c r="Y313" s="1"/>
      <c r="Z313" s="1"/>
      <c r="AA313" s="1"/>
      <c r="AB313" s="1"/>
      <c r="AC313" s="1"/>
      <c r="AD313" s="1"/>
      <c r="AE313" s="1"/>
      <c r="AF313" s="1"/>
      <c r="AG313" s="1"/>
      <c r="AH313" s="1"/>
      <c r="AI313" s="1"/>
      <c r="AJ313" s="1"/>
      <c r="AQ313" s="2"/>
      <c r="AR313" s="2"/>
      <c r="AS313" s="2"/>
    </row>
    <row r="314" spans="1:45" ht="15" customHeight="1">
      <c r="A314" s="1"/>
      <c r="B314" s="1"/>
      <c r="C314" s="1"/>
      <c r="D314" s="1"/>
      <c r="E314" s="1"/>
      <c r="F314" s="1"/>
      <c r="G314" s="1"/>
      <c r="H314" s="1"/>
      <c r="I314" s="1"/>
      <c r="J314" s="1"/>
      <c r="K314" s="1"/>
      <c r="L314" s="1"/>
      <c r="N314" s="1"/>
      <c r="O314" s="1"/>
      <c r="P314" s="1"/>
      <c r="Q314" s="1"/>
      <c r="R314" s="1"/>
      <c r="S314" s="1"/>
      <c r="T314" s="1"/>
      <c r="U314" s="1"/>
      <c r="V314" s="1"/>
      <c r="W314" s="1"/>
      <c r="X314" s="1"/>
      <c r="Y314" s="1"/>
      <c r="Z314" s="1"/>
      <c r="AA314" s="1"/>
      <c r="AB314" s="1"/>
      <c r="AC314" s="1"/>
      <c r="AD314" s="1"/>
      <c r="AE314" s="1"/>
      <c r="AF314" s="1"/>
      <c r="AG314" s="1"/>
      <c r="AH314" s="1"/>
      <c r="AI314" s="1"/>
      <c r="AJ314" s="1"/>
      <c r="AQ314" s="2"/>
      <c r="AR314" s="2"/>
      <c r="AS314" s="2"/>
    </row>
    <row r="315" spans="1:45" ht="15" customHeight="1">
      <c r="A315" s="1"/>
      <c r="B315" s="1"/>
      <c r="C315" s="1"/>
      <c r="D315" s="1"/>
      <c r="E315" s="1"/>
      <c r="F315" s="1"/>
      <c r="G315" s="1"/>
      <c r="H315" s="1"/>
      <c r="I315" s="1"/>
      <c r="J315" s="1"/>
      <c r="K315" s="1"/>
      <c r="L315" s="1"/>
      <c r="N315" s="1"/>
      <c r="O315" s="1"/>
      <c r="P315" s="1"/>
      <c r="Q315" s="1"/>
      <c r="R315" s="1"/>
      <c r="S315" s="1"/>
      <c r="T315" s="1"/>
      <c r="U315" s="1"/>
      <c r="V315" s="1"/>
      <c r="W315" s="1"/>
      <c r="X315" s="1"/>
      <c r="Y315" s="1"/>
      <c r="Z315" s="1"/>
      <c r="AA315" s="1"/>
      <c r="AB315" s="1"/>
      <c r="AC315" s="1"/>
      <c r="AD315" s="1"/>
      <c r="AE315" s="1"/>
      <c r="AF315" s="1"/>
      <c r="AG315" s="1"/>
      <c r="AH315" s="1"/>
      <c r="AI315" s="1"/>
      <c r="AJ315" s="1"/>
      <c r="AQ315" s="2"/>
      <c r="AR315" s="2"/>
      <c r="AS315" s="2"/>
    </row>
    <row r="316" spans="1:45" ht="15" customHeight="1">
      <c r="A316" s="1"/>
      <c r="B316" s="1"/>
      <c r="C316" s="1"/>
      <c r="D316" s="1"/>
      <c r="E316" s="1"/>
      <c r="F316" s="1"/>
      <c r="G316" s="1"/>
      <c r="H316" s="1"/>
      <c r="I316" s="1"/>
      <c r="J316" s="1"/>
      <c r="K316" s="1"/>
      <c r="L316" s="1"/>
      <c r="N316" s="1"/>
      <c r="O316" s="1"/>
      <c r="P316" s="1"/>
      <c r="Q316" s="1"/>
      <c r="R316" s="1"/>
      <c r="S316" s="1"/>
      <c r="T316" s="1"/>
      <c r="U316" s="1"/>
      <c r="V316" s="1"/>
      <c r="W316" s="1"/>
      <c r="X316" s="1"/>
      <c r="Y316" s="1"/>
      <c r="Z316" s="1"/>
      <c r="AA316" s="1"/>
      <c r="AB316" s="1"/>
      <c r="AC316" s="1"/>
      <c r="AD316" s="1"/>
      <c r="AE316" s="1"/>
      <c r="AF316" s="1"/>
      <c r="AG316" s="1"/>
      <c r="AH316" s="1"/>
      <c r="AI316" s="1"/>
      <c r="AJ316" s="1"/>
      <c r="AQ316" s="2"/>
      <c r="AR316" s="2"/>
      <c r="AS316" s="2"/>
    </row>
    <row r="317" spans="1:45" ht="15" customHeight="1">
      <c r="A317" s="1"/>
      <c r="B317" s="1"/>
      <c r="C317" s="1"/>
      <c r="D317" s="1"/>
      <c r="E317" s="1"/>
      <c r="F317" s="1"/>
      <c r="G317" s="1"/>
      <c r="H317" s="1"/>
      <c r="I317" s="1"/>
      <c r="J317" s="1"/>
      <c r="K317" s="1"/>
      <c r="L317" s="1"/>
      <c r="N317" s="1"/>
      <c r="O317" s="1"/>
      <c r="P317" s="1"/>
      <c r="Q317" s="1"/>
      <c r="R317" s="1"/>
      <c r="S317" s="1"/>
      <c r="T317" s="1"/>
      <c r="U317" s="1"/>
      <c r="V317" s="1"/>
      <c r="W317" s="1"/>
      <c r="X317" s="1"/>
      <c r="Y317" s="1"/>
      <c r="Z317" s="1"/>
      <c r="AA317" s="1"/>
      <c r="AB317" s="1"/>
      <c r="AC317" s="1"/>
      <c r="AD317" s="1"/>
      <c r="AE317" s="1"/>
      <c r="AF317" s="1"/>
      <c r="AG317" s="1"/>
      <c r="AH317" s="1"/>
      <c r="AI317" s="1"/>
      <c r="AJ317" s="1"/>
      <c r="AQ317" s="2"/>
      <c r="AR317" s="2"/>
      <c r="AS317" s="2"/>
    </row>
    <row r="318" spans="1:45" ht="15" customHeight="1">
      <c r="A318" s="1"/>
      <c r="B318" s="1"/>
      <c r="C318" s="1"/>
      <c r="D318" s="1"/>
      <c r="E318" s="1"/>
      <c r="F318" s="1"/>
      <c r="G318" s="1"/>
      <c r="H318" s="1"/>
      <c r="I318" s="1"/>
      <c r="J318" s="1"/>
      <c r="K318" s="1"/>
      <c r="L318" s="1"/>
      <c r="N318" s="1"/>
      <c r="O318" s="1"/>
      <c r="P318" s="1"/>
      <c r="Q318" s="1"/>
      <c r="R318" s="1"/>
      <c r="S318" s="1"/>
      <c r="T318" s="1"/>
      <c r="U318" s="1"/>
      <c r="V318" s="1"/>
      <c r="W318" s="1"/>
      <c r="X318" s="1"/>
      <c r="Y318" s="1"/>
      <c r="Z318" s="1"/>
      <c r="AA318" s="1"/>
      <c r="AB318" s="1"/>
      <c r="AC318" s="1"/>
      <c r="AD318" s="1"/>
      <c r="AE318" s="1"/>
      <c r="AF318" s="1"/>
      <c r="AG318" s="1"/>
      <c r="AH318" s="1"/>
      <c r="AI318" s="1"/>
      <c r="AJ318" s="1"/>
      <c r="AQ318" s="2"/>
      <c r="AR318" s="2"/>
      <c r="AS318" s="2"/>
    </row>
    <row r="319" spans="1:45" ht="15" customHeight="1">
      <c r="A319" s="1"/>
      <c r="B319" s="1"/>
      <c r="C319" s="1"/>
      <c r="D319" s="1"/>
      <c r="E319" s="1"/>
      <c r="F319" s="1"/>
      <c r="G319" s="1"/>
      <c r="H319" s="1"/>
      <c r="I319" s="1"/>
      <c r="J319" s="1"/>
      <c r="K319" s="1"/>
      <c r="L319" s="1"/>
      <c r="N319" s="1"/>
      <c r="O319" s="1"/>
      <c r="P319" s="1"/>
      <c r="Q319" s="1"/>
      <c r="R319" s="1"/>
      <c r="S319" s="1"/>
      <c r="T319" s="1"/>
      <c r="U319" s="1"/>
      <c r="V319" s="1"/>
      <c r="W319" s="1"/>
      <c r="X319" s="1"/>
      <c r="Y319" s="1"/>
      <c r="Z319" s="1"/>
      <c r="AA319" s="1"/>
      <c r="AB319" s="1"/>
      <c r="AC319" s="1"/>
      <c r="AD319" s="1"/>
      <c r="AE319" s="1"/>
      <c r="AF319" s="1"/>
      <c r="AG319" s="1"/>
      <c r="AH319" s="1"/>
      <c r="AI319" s="1"/>
      <c r="AJ319" s="1"/>
      <c r="AQ319" s="2"/>
      <c r="AR319" s="2"/>
      <c r="AS319" s="2"/>
    </row>
    <row r="320" spans="1:45" ht="15" customHeight="1">
      <c r="A320" s="1"/>
      <c r="B320" s="1"/>
      <c r="C320" s="1"/>
      <c r="D320" s="1"/>
      <c r="E320" s="1"/>
      <c r="F320" s="1"/>
      <c r="G320" s="1"/>
      <c r="H320" s="1"/>
      <c r="I320" s="1"/>
      <c r="J320" s="1"/>
      <c r="K320" s="1"/>
      <c r="L320" s="1"/>
      <c r="N320" s="1"/>
      <c r="O320" s="1"/>
      <c r="P320" s="1"/>
      <c r="Q320" s="1"/>
      <c r="R320" s="1"/>
      <c r="S320" s="1"/>
      <c r="T320" s="1"/>
      <c r="U320" s="1"/>
      <c r="V320" s="1"/>
      <c r="W320" s="1"/>
      <c r="X320" s="1"/>
      <c r="Y320" s="1"/>
      <c r="Z320" s="1"/>
      <c r="AA320" s="1"/>
      <c r="AB320" s="1"/>
      <c r="AC320" s="1"/>
      <c r="AD320" s="1"/>
      <c r="AE320" s="1"/>
      <c r="AF320" s="1"/>
      <c r="AG320" s="1"/>
      <c r="AH320" s="1"/>
      <c r="AI320" s="1"/>
      <c r="AJ320" s="1"/>
      <c r="AL320" s="2"/>
      <c r="AQ320" s="2"/>
      <c r="AR320" s="2"/>
      <c r="AS320" s="2"/>
    </row>
    <row r="321" spans="1:45" ht="15" customHeight="1">
      <c r="A321" s="1"/>
      <c r="B321" s="1"/>
      <c r="C321" s="1"/>
      <c r="D321" s="1"/>
      <c r="E321" s="1"/>
      <c r="F321" s="1"/>
      <c r="G321" s="1"/>
      <c r="H321" s="1"/>
      <c r="I321" s="1"/>
      <c r="J321" s="1"/>
      <c r="K321" s="1"/>
      <c r="L321" s="1"/>
      <c r="N321" s="1"/>
      <c r="O321" s="1"/>
      <c r="P321" s="1"/>
      <c r="Q321" s="1"/>
      <c r="R321" s="1"/>
      <c r="S321" s="1"/>
      <c r="T321" s="1"/>
      <c r="U321" s="1"/>
      <c r="V321" s="1"/>
      <c r="W321" s="1"/>
      <c r="X321" s="1"/>
      <c r="Y321" s="1"/>
      <c r="Z321" s="1"/>
      <c r="AA321" s="1"/>
      <c r="AB321" s="1"/>
      <c r="AC321" s="1"/>
      <c r="AD321" s="1"/>
      <c r="AE321" s="1"/>
      <c r="AF321" s="1"/>
      <c r="AG321" s="1"/>
      <c r="AH321" s="1"/>
      <c r="AI321" s="1"/>
      <c r="AJ321" s="1"/>
      <c r="AL321" s="2"/>
      <c r="AQ321" s="2"/>
      <c r="AR321" s="2"/>
      <c r="AS321" s="2"/>
    </row>
    <row r="322" spans="1:45" ht="15" customHeight="1">
      <c r="A322" s="1"/>
      <c r="B322" s="1"/>
      <c r="C322" s="1"/>
      <c r="D322" s="1"/>
      <c r="E322" s="1"/>
      <c r="F322" s="1"/>
      <c r="G322" s="1"/>
      <c r="H322" s="1"/>
      <c r="I322" s="1"/>
      <c r="J322" s="1"/>
      <c r="K322" s="1"/>
      <c r="L322" s="1"/>
      <c r="N322" s="1"/>
      <c r="O322" s="1"/>
      <c r="P322" s="1"/>
      <c r="Q322" s="1"/>
      <c r="R322" s="1"/>
      <c r="S322" s="1"/>
      <c r="T322" s="1"/>
      <c r="U322" s="1"/>
      <c r="V322" s="1"/>
      <c r="W322" s="1"/>
      <c r="X322" s="1"/>
      <c r="Y322" s="1"/>
      <c r="Z322" s="1"/>
      <c r="AA322" s="1"/>
      <c r="AB322" s="1"/>
      <c r="AC322" s="1"/>
      <c r="AD322" s="1"/>
      <c r="AE322" s="1"/>
      <c r="AF322" s="1"/>
      <c r="AG322" s="1"/>
      <c r="AH322" s="1"/>
      <c r="AI322" s="1"/>
      <c r="AJ322" s="1"/>
      <c r="AL322" s="2"/>
      <c r="AQ322" s="2"/>
      <c r="AR322" s="2"/>
      <c r="AS322" s="2"/>
    </row>
    <row r="323" spans="1:45" ht="15" customHeight="1">
      <c r="A323" s="1"/>
      <c r="B323" s="1"/>
      <c r="C323" s="1"/>
      <c r="D323" s="1"/>
      <c r="E323" s="1"/>
      <c r="F323" s="1"/>
      <c r="G323" s="1"/>
      <c r="H323" s="1"/>
      <c r="I323" s="1"/>
      <c r="J323" s="1"/>
      <c r="K323" s="1"/>
      <c r="L323" s="1"/>
      <c r="N323" s="1"/>
      <c r="O323" s="1"/>
      <c r="P323" s="1"/>
      <c r="Q323" s="1"/>
      <c r="R323" s="1"/>
      <c r="S323" s="1"/>
      <c r="T323" s="1"/>
      <c r="U323" s="1"/>
      <c r="V323" s="1"/>
      <c r="W323" s="1"/>
      <c r="X323" s="1"/>
      <c r="Y323" s="1"/>
      <c r="Z323" s="1"/>
      <c r="AA323" s="1"/>
      <c r="AB323" s="1"/>
      <c r="AC323" s="1"/>
      <c r="AD323" s="1"/>
      <c r="AE323" s="1"/>
      <c r="AF323" s="1"/>
      <c r="AG323" s="1"/>
      <c r="AH323" s="1"/>
      <c r="AI323" s="1"/>
      <c r="AJ323" s="1"/>
      <c r="AL323" s="2"/>
      <c r="AQ323" s="2"/>
      <c r="AR323" s="2"/>
      <c r="AS323" s="2"/>
    </row>
    <row r="324" spans="1:45" ht="15" customHeight="1">
      <c r="A324" s="1"/>
      <c r="B324" s="1"/>
      <c r="C324" s="1"/>
      <c r="D324" s="1"/>
      <c r="E324" s="1"/>
      <c r="F324" s="1"/>
      <c r="G324" s="1"/>
      <c r="H324" s="1"/>
      <c r="I324" s="1"/>
      <c r="J324" s="1"/>
      <c r="K324" s="1"/>
      <c r="L324" s="1"/>
      <c r="N324" s="1"/>
      <c r="O324" s="1"/>
      <c r="P324" s="1"/>
      <c r="Q324" s="1"/>
      <c r="R324" s="1"/>
      <c r="S324" s="1"/>
      <c r="T324" s="1"/>
      <c r="U324" s="1"/>
      <c r="V324" s="1"/>
      <c r="W324" s="1"/>
      <c r="X324" s="1"/>
      <c r="Y324" s="1"/>
      <c r="Z324" s="1"/>
      <c r="AA324" s="1"/>
      <c r="AB324" s="1"/>
      <c r="AC324" s="1"/>
      <c r="AD324" s="1"/>
      <c r="AE324" s="1"/>
      <c r="AF324" s="1"/>
      <c r="AG324" s="1"/>
      <c r="AH324" s="1"/>
      <c r="AI324" s="1"/>
      <c r="AJ324" s="1"/>
      <c r="AL324" s="2"/>
      <c r="AQ324" s="2"/>
      <c r="AR324" s="2"/>
      <c r="AS324" s="2"/>
    </row>
    <row r="325" spans="1:45" ht="15" customHeight="1">
      <c r="A325" s="1"/>
      <c r="B325" s="1"/>
      <c r="C325" s="1"/>
      <c r="D325" s="1"/>
      <c r="E325" s="1"/>
      <c r="F325" s="1"/>
      <c r="G325" s="1"/>
      <c r="H325" s="1"/>
      <c r="I325" s="1"/>
      <c r="J325" s="1"/>
      <c r="K325" s="1"/>
      <c r="L325" s="1"/>
      <c r="N325" s="1"/>
      <c r="O325" s="1"/>
      <c r="P325" s="1"/>
      <c r="Q325" s="1"/>
      <c r="R325" s="1"/>
      <c r="S325" s="1"/>
      <c r="T325" s="1"/>
      <c r="U325" s="1"/>
      <c r="V325" s="1"/>
      <c r="W325" s="1"/>
      <c r="X325" s="1"/>
      <c r="Y325" s="1"/>
      <c r="Z325" s="1"/>
      <c r="AA325" s="1"/>
      <c r="AB325" s="1"/>
      <c r="AC325" s="1"/>
      <c r="AD325" s="1"/>
      <c r="AE325" s="1"/>
      <c r="AF325" s="1"/>
      <c r="AG325" s="1"/>
      <c r="AH325" s="1"/>
      <c r="AI325" s="1"/>
      <c r="AJ325" s="1"/>
      <c r="AL325" s="2"/>
      <c r="AQ325" s="2"/>
      <c r="AR325" s="2"/>
      <c r="AS325" s="2"/>
    </row>
    <row r="326" spans="1:45" ht="15" customHeight="1">
      <c r="A326" s="1"/>
      <c r="B326" s="1"/>
      <c r="C326" s="1"/>
      <c r="D326" s="1"/>
      <c r="E326" s="1"/>
      <c r="F326" s="1"/>
      <c r="G326" s="1"/>
      <c r="H326" s="1"/>
      <c r="I326" s="1"/>
      <c r="J326" s="1"/>
      <c r="K326" s="1"/>
      <c r="L326" s="1"/>
      <c r="N326" s="1"/>
      <c r="O326" s="1"/>
      <c r="P326" s="1"/>
      <c r="Q326" s="1"/>
      <c r="R326" s="1"/>
      <c r="S326" s="1"/>
      <c r="T326" s="1"/>
      <c r="U326" s="1"/>
      <c r="V326" s="1"/>
      <c r="W326" s="1"/>
      <c r="X326" s="1"/>
      <c r="Y326" s="1"/>
      <c r="Z326" s="1"/>
      <c r="AA326" s="1"/>
      <c r="AB326" s="1"/>
      <c r="AC326" s="1"/>
      <c r="AD326" s="1"/>
      <c r="AE326" s="1"/>
      <c r="AF326" s="1"/>
      <c r="AG326" s="1"/>
      <c r="AH326" s="1"/>
      <c r="AI326" s="1"/>
      <c r="AJ326" s="1"/>
      <c r="AL326" s="2"/>
      <c r="AQ326" s="2"/>
      <c r="AR326" s="2"/>
      <c r="AS326" s="2"/>
    </row>
    <row r="327" spans="1:45" ht="15" customHeight="1">
      <c r="A327" s="1"/>
      <c r="B327" s="1"/>
      <c r="C327" s="1"/>
      <c r="D327" s="1"/>
      <c r="E327" s="1"/>
      <c r="F327" s="1"/>
      <c r="G327" s="1"/>
      <c r="H327" s="1"/>
      <c r="I327" s="1"/>
      <c r="J327" s="1"/>
      <c r="K327" s="1"/>
      <c r="L327" s="1"/>
      <c r="N327" s="1"/>
      <c r="O327" s="1"/>
      <c r="P327" s="1"/>
      <c r="Q327" s="1"/>
      <c r="R327" s="1"/>
      <c r="S327" s="1"/>
      <c r="T327" s="1"/>
      <c r="U327" s="1"/>
      <c r="V327" s="1"/>
      <c r="W327" s="1"/>
      <c r="X327" s="1"/>
      <c r="Y327" s="1"/>
      <c r="Z327" s="1"/>
      <c r="AA327" s="1"/>
      <c r="AB327" s="1"/>
      <c r="AC327" s="1"/>
      <c r="AD327" s="1"/>
      <c r="AE327" s="1"/>
      <c r="AF327" s="1"/>
      <c r="AG327" s="1"/>
      <c r="AH327" s="1"/>
      <c r="AI327" s="1"/>
      <c r="AJ327" s="1"/>
      <c r="AL327" s="2"/>
      <c r="AQ327" s="2"/>
      <c r="AR327" s="2"/>
      <c r="AS327" s="2"/>
    </row>
    <row r="328" spans="1:45" ht="15" customHeight="1">
      <c r="A328" s="1"/>
      <c r="B328" s="1"/>
      <c r="C328" s="1"/>
      <c r="D328" s="1"/>
      <c r="E328" s="1"/>
      <c r="F328" s="1"/>
      <c r="G328" s="1"/>
      <c r="H328" s="1"/>
      <c r="I328" s="1"/>
      <c r="J328" s="1"/>
      <c r="K328" s="1"/>
      <c r="L328" s="1"/>
      <c r="N328" s="1"/>
      <c r="O328" s="1"/>
      <c r="P328" s="1"/>
      <c r="Q328" s="1"/>
      <c r="R328" s="1"/>
      <c r="S328" s="1"/>
      <c r="T328" s="1"/>
      <c r="U328" s="1"/>
      <c r="V328" s="1"/>
      <c r="W328" s="1"/>
      <c r="X328" s="1"/>
      <c r="Y328" s="1"/>
      <c r="Z328" s="1"/>
      <c r="AA328" s="1"/>
      <c r="AB328" s="1"/>
      <c r="AC328" s="1"/>
      <c r="AD328" s="1"/>
      <c r="AE328" s="1"/>
      <c r="AF328" s="1"/>
      <c r="AG328" s="1"/>
      <c r="AH328" s="1"/>
      <c r="AI328" s="1"/>
      <c r="AJ328" s="1"/>
      <c r="AL328" s="2"/>
      <c r="AQ328" s="2"/>
      <c r="AR328" s="2"/>
      <c r="AS328" s="2"/>
    </row>
    <row r="329" spans="1:45" ht="15" customHeight="1">
      <c r="A329" s="1"/>
      <c r="B329" s="1"/>
      <c r="C329" s="1"/>
      <c r="D329" s="1"/>
      <c r="E329" s="1"/>
      <c r="F329" s="1"/>
      <c r="G329" s="1"/>
      <c r="H329" s="1"/>
      <c r="I329" s="1"/>
      <c r="J329" s="1"/>
      <c r="K329" s="1"/>
      <c r="L329" s="1"/>
      <c r="N329" s="1"/>
      <c r="O329" s="1"/>
      <c r="P329" s="1"/>
      <c r="Q329" s="1"/>
      <c r="R329" s="1"/>
      <c r="S329" s="1"/>
      <c r="T329" s="1"/>
      <c r="U329" s="1"/>
      <c r="V329" s="1"/>
      <c r="W329" s="1"/>
      <c r="X329" s="1"/>
      <c r="Y329" s="1"/>
      <c r="Z329" s="1"/>
      <c r="AA329" s="1"/>
      <c r="AB329" s="1"/>
      <c r="AC329" s="1"/>
      <c r="AD329" s="1"/>
      <c r="AE329" s="1"/>
      <c r="AF329" s="1"/>
      <c r="AG329" s="1"/>
      <c r="AH329" s="1"/>
      <c r="AI329" s="1"/>
      <c r="AJ329" s="1"/>
      <c r="AL329" s="2"/>
      <c r="AQ329" s="2"/>
      <c r="AR329" s="2"/>
      <c r="AS329" s="2"/>
    </row>
    <row r="330" spans="1:45" ht="15" customHeight="1">
      <c r="A330" s="1"/>
      <c r="B330" s="1"/>
      <c r="C330" s="1"/>
      <c r="D330" s="1"/>
      <c r="E330" s="1"/>
      <c r="F330" s="1"/>
      <c r="G330" s="1"/>
      <c r="H330" s="1"/>
      <c r="I330" s="1"/>
      <c r="J330" s="1"/>
      <c r="K330" s="1"/>
      <c r="L330" s="1"/>
      <c r="N330" s="1"/>
      <c r="O330" s="1"/>
      <c r="P330" s="1"/>
      <c r="Q330" s="1"/>
      <c r="R330" s="1"/>
      <c r="S330" s="1"/>
      <c r="T330" s="1"/>
      <c r="U330" s="1"/>
      <c r="V330" s="1"/>
      <c r="W330" s="1"/>
      <c r="X330" s="1"/>
      <c r="Y330" s="1"/>
      <c r="Z330" s="1"/>
      <c r="AA330" s="1"/>
      <c r="AB330" s="1"/>
      <c r="AC330" s="1"/>
      <c r="AD330" s="1"/>
      <c r="AE330" s="1"/>
      <c r="AF330" s="1"/>
      <c r="AG330" s="1"/>
      <c r="AH330" s="1"/>
      <c r="AI330" s="1"/>
      <c r="AJ330" s="1"/>
      <c r="AL330" s="2"/>
      <c r="AQ330" s="2"/>
      <c r="AR330" s="2"/>
      <c r="AS330" s="2"/>
    </row>
    <row r="331" spans="1:45" ht="15" customHeight="1">
      <c r="A331" s="1"/>
      <c r="B331" s="1"/>
      <c r="C331" s="1"/>
      <c r="D331" s="1"/>
      <c r="E331" s="1"/>
      <c r="F331" s="1"/>
      <c r="G331" s="1"/>
      <c r="H331" s="1"/>
      <c r="I331" s="1"/>
      <c r="J331" s="1"/>
      <c r="K331" s="1"/>
      <c r="L331" s="1"/>
      <c r="N331" s="1"/>
      <c r="O331" s="1"/>
      <c r="P331" s="1"/>
      <c r="Q331" s="1"/>
      <c r="R331" s="1"/>
      <c r="S331" s="1"/>
      <c r="T331" s="1"/>
      <c r="U331" s="1"/>
      <c r="V331" s="1"/>
      <c r="W331" s="1"/>
      <c r="X331" s="1"/>
      <c r="Y331" s="1"/>
      <c r="Z331" s="1"/>
      <c r="AA331" s="1"/>
      <c r="AB331" s="1"/>
      <c r="AC331" s="1"/>
      <c r="AD331" s="1"/>
      <c r="AE331" s="1"/>
      <c r="AF331" s="1"/>
      <c r="AG331" s="1"/>
      <c r="AH331" s="1"/>
      <c r="AI331" s="1"/>
      <c r="AJ331" s="1"/>
      <c r="AL331" s="2"/>
      <c r="AQ331" s="2"/>
      <c r="AR331" s="2"/>
      <c r="AS331" s="2"/>
    </row>
    <row r="332" spans="1:45" ht="15" customHeight="1">
      <c r="A332" s="1"/>
      <c r="B332" s="1"/>
      <c r="C332" s="1"/>
      <c r="D332" s="1"/>
      <c r="E332" s="1"/>
      <c r="F332" s="1"/>
      <c r="G332" s="1"/>
      <c r="H332" s="1"/>
      <c r="I332" s="1"/>
      <c r="J332" s="1"/>
      <c r="K332" s="1"/>
      <c r="L332" s="1"/>
      <c r="N332" s="1"/>
      <c r="O332" s="1"/>
      <c r="P332" s="1"/>
      <c r="Q332" s="1"/>
      <c r="R332" s="1"/>
      <c r="S332" s="1"/>
      <c r="T332" s="1"/>
      <c r="U332" s="1"/>
      <c r="V332" s="1"/>
      <c r="W332" s="1"/>
      <c r="X332" s="1"/>
      <c r="Y332" s="1"/>
      <c r="Z332" s="1"/>
      <c r="AA332" s="1"/>
      <c r="AB332" s="1"/>
      <c r="AC332" s="1"/>
      <c r="AD332" s="1"/>
      <c r="AE332" s="1"/>
      <c r="AF332" s="1"/>
      <c r="AG332" s="1"/>
      <c r="AH332" s="1"/>
      <c r="AI332" s="1"/>
      <c r="AJ332" s="1"/>
      <c r="AL332" s="2"/>
      <c r="AQ332" s="2"/>
      <c r="AR332" s="2"/>
      <c r="AS332" s="2"/>
    </row>
    <row r="333" spans="1:45" ht="15" customHeight="1">
      <c r="A333" s="1"/>
      <c r="B333" s="1"/>
      <c r="C333" s="1"/>
      <c r="D333" s="1"/>
      <c r="E333" s="1"/>
      <c r="F333" s="1"/>
      <c r="G333" s="1"/>
      <c r="H333" s="1"/>
      <c r="I333" s="1"/>
      <c r="J333" s="1"/>
      <c r="K333" s="1"/>
      <c r="L333" s="1"/>
      <c r="N333" s="1"/>
      <c r="O333" s="1"/>
      <c r="P333" s="1"/>
      <c r="Q333" s="1"/>
      <c r="R333" s="1"/>
      <c r="S333" s="1"/>
      <c r="T333" s="1"/>
      <c r="U333" s="1"/>
      <c r="V333" s="1"/>
      <c r="W333" s="1"/>
      <c r="X333" s="1"/>
      <c r="Y333" s="1"/>
      <c r="Z333" s="1"/>
      <c r="AA333" s="1"/>
      <c r="AB333" s="1"/>
      <c r="AC333" s="1"/>
      <c r="AD333" s="1"/>
      <c r="AE333" s="1"/>
      <c r="AF333" s="1"/>
      <c r="AG333" s="1"/>
      <c r="AH333" s="1"/>
      <c r="AI333" s="1"/>
      <c r="AJ333" s="1"/>
      <c r="AL333" s="2"/>
      <c r="AQ333" s="2"/>
      <c r="AR333" s="2"/>
      <c r="AS333" s="2"/>
    </row>
    <row r="334" spans="1:45" ht="15" customHeight="1">
      <c r="A334" s="1"/>
      <c r="B334" s="1"/>
      <c r="C334" s="1"/>
      <c r="D334" s="1"/>
      <c r="E334" s="1"/>
      <c r="F334" s="1"/>
      <c r="G334" s="1"/>
      <c r="H334" s="1"/>
      <c r="I334" s="1"/>
      <c r="J334" s="1"/>
      <c r="K334" s="1"/>
      <c r="L334" s="1"/>
      <c r="N334" s="1"/>
      <c r="O334" s="1"/>
      <c r="P334" s="1"/>
      <c r="Q334" s="1"/>
      <c r="R334" s="1"/>
      <c r="S334" s="1"/>
      <c r="T334" s="1"/>
      <c r="U334" s="1"/>
      <c r="V334" s="1"/>
      <c r="W334" s="1"/>
      <c r="X334" s="1"/>
      <c r="Y334" s="1"/>
      <c r="Z334" s="1"/>
      <c r="AA334" s="1"/>
      <c r="AB334" s="1"/>
      <c r="AC334" s="1"/>
      <c r="AD334" s="1"/>
      <c r="AE334" s="1"/>
      <c r="AF334" s="1"/>
      <c r="AG334" s="1"/>
      <c r="AH334" s="1"/>
      <c r="AI334" s="1"/>
      <c r="AJ334" s="1"/>
      <c r="AL334" s="2"/>
      <c r="AQ334" s="2"/>
      <c r="AR334" s="2"/>
      <c r="AS334" s="2"/>
    </row>
    <row r="335" spans="1:45" ht="15" customHeight="1">
      <c r="A335" s="1"/>
      <c r="B335" s="1"/>
      <c r="C335" s="1"/>
      <c r="D335" s="1"/>
      <c r="E335" s="1"/>
      <c r="F335" s="1"/>
      <c r="G335" s="1"/>
      <c r="H335" s="1"/>
      <c r="I335" s="1"/>
      <c r="J335" s="1"/>
      <c r="K335" s="1"/>
      <c r="L335" s="1"/>
      <c r="N335" s="1"/>
      <c r="O335" s="1"/>
      <c r="P335" s="1"/>
      <c r="Q335" s="1"/>
      <c r="R335" s="1"/>
      <c r="S335" s="1"/>
      <c r="T335" s="1"/>
      <c r="U335" s="1"/>
      <c r="V335" s="1"/>
      <c r="W335" s="1"/>
      <c r="X335" s="1"/>
      <c r="Y335" s="1"/>
      <c r="Z335" s="1"/>
      <c r="AA335" s="1"/>
      <c r="AB335" s="1"/>
      <c r="AC335" s="1"/>
      <c r="AD335" s="1"/>
      <c r="AE335" s="1"/>
      <c r="AF335" s="1"/>
      <c r="AG335" s="1"/>
      <c r="AH335" s="1"/>
      <c r="AI335" s="1"/>
      <c r="AJ335" s="1"/>
      <c r="AL335" s="2"/>
      <c r="AQ335" s="2"/>
      <c r="AR335" s="2"/>
      <c r="AS335" s="2"/>
    </row>
    <row r="336" spans="1:45" ht="15" customHeight="1">
      <c r="A336" s="1"/>
      <c r="B336" s="1"/>
      <c r="C336" s="1"/>
      <c r="D336" s="1"/>
      <c r="E336" s="1"/>
      <c r="F336" s="1"/>
      <c r="G336" s="1"/>
      <c r="H336" s="1"/>
      <c r="I336" s="1"/>
      <c r="J336" s="1"/>
      <c r="K336" s="1"/>
      <c r="L336" s="1"/>
      <c r="N336" s="1"/>
      <c r="O336" s="1"/>
      <c r="P336" s="1"/>
      <c r="Q336" s="1"/>
      <c r="R336" s="1"/>
      <c r="S336" s="1"/>
      <c r="T336" s="1"/>
      <c r="U336" s="1"/>
      <c r="V336" s="1"/>
      <c r="W336" s="1"/>
      <c r="X336" s="1"/>
      <c r="Y336" s="1"/>
      <c r="Z336" s="1"/>
      <c r="AA336" s="1"/>
      <c r="AB336" s="1"/>
      <c r="AC336" s="1"/>
      <c r="AD336" s="1"/>
      <c r="AE336" s="1"/>
      <c r="AF336" s="1"/>
      <c r="AG336" s="1"/>
      <c r="AH336" s="1"/>
      <c r="AI336" s="1"/>
      <c r="AJ336" s="1"/>
      <c r="AL336" s="2"/>
      <c r="AQ336" s="2"/>
      <c r="AR336" s="2"/>
      <c r="AS336" s="2"/>
    </row>
    <row r="337" spans="1:45" ht="15" customHeight="1">
      <c r="A337" s="1"/>
      <c r="B337" s="1"/>
      <c r="C337" s="1"/>
      <c r="D337" s="1"/>
      <c r="E337" s="1"/>
      <c r="F337" s="1"/>
      <c r="G337" s="1"/>
      <c r="H337" s="1"/>
      <c r="I337" s="1"/>
      <c r="J337" s="1"/>
      <c r="K337" s="1"/>
      <c r="L337" s="1"/>
      <c r="N337" s="1"/>
      <c r="O337" s="1"/>
      <c r="P337" s="1"/>
      <c r="Q337" s="1"/>
      <c r="R337" s="1"/>
      <c r="S337" s="1"/>
      <c r="T337" s="1"/>
      <c r="U337" s="1"/>
      <c r="V337" s="1"/>
      <c r="W337" s="1"/>
      <c r="X337" s="1"/>
      <c r="Y337" s="1"/>
      <c r="Z337" s="1"/>
      <c r="AA337" s="1"/>
      <c r="AB337" s="1"/>
      <c r="AC337" s="1"/>
      <c r="AD337" s="1"/>
      <c r="AE337" s="1"/>
      <c r="AF337" s="1"/>
      <c r="AG337" s="1"/>
      <c r="AH337" s="1"/>
      <c r="AI337" s="1"/>
      <c r="AJ337" s="1"/>
      <c r="AL337" s="2"/>
      <c r="AQ337" s="2"/>
      <c r="AR337" s="2"/>
      <c r="AS337" s="2"/>
    </row>
    <row r="338" spans="1:45" ht="15" customHeight="1">
      <c r="A338" s="1"/>
      <c r="B338" s="1"/>
      <c r="C338" s="1"/>
      <c r="D338" s="1"/>
      <c r="E338" s="1"/>
      <c r="F338" s="1"/>
      <c r="G338" s="1"/>
      <c r="H338" s="1"/>
      <c r="I338" s="1"/>
      <c r="J338" s="1"/>
      <c r="K338" s="1"/>
      <c r="L338" s="1"/>
      <c r="N338" s="1"/>
      <c r="O338" s="1"/>
      <c r="P338" s="1"/>
      <c r="Q338" s="1"/>
      <c r="R338" s="1"/>
      <c r="S338" s="1"/>
      <c r="T338" s="1"/>
      <c r="U338" s="1"/>
      <c r="V338" s="1"/>
      <c r="W338" s="1"/>
      <c r="X338" s="1"/>
      <c r="Y338" s="1"/>
      <c r="Z338" s="1"/>
      <c r="AA338" s="1"/>
      <c r="AB338" s="1"/>
      <c r="AC338" s="1"/>
      <c r="AD338" s="1"/>
      <c r="AE338" s="1"/>
      <c r="AF338" s="1"/>
      <c r="AG338" s="1"/>
      <c r="AH338" s="1"/>
      <c r="AI338" s="1"/>
      <c r="AJ338" s="1"/>
      <c r="AL338" s="2"/>
      <c r="AQ338" s="2"/>
      <c r="AR338" s="2"/>
      <c r="AS338" s="2"/>
    </row>
    <row r="339" spans="1:45" ht="15" customHeight="1">
      <c r="A339" s="1"/>
      <c r="B339" s="1"/>
      <c r="C339" s="1"/>
      <c r="D339" s="1"/>
      <c r="E339" s="1"/>
      <c r="F339" s="1"/>
      <c r="G339" s="1"/>
      <c r="H339" s="1"/>
      <c r="I339" s="1"/>
      <c r="J339" s="1"/>
      <c r="K339" s="1"/>
      <c r="L339" s="1"/>
      <c r="N339" s="1"/>
      <c r="O339" s="1"/>
      <c r="P339" s="1"/>
      <c r="Q339" s="1"/>
      <c r="R339" s="1"/>
      <c r="S339" s="1"/>
      <c r="T339" s="1"/>
      <c r="U339" s="1"/>
      <c r="V339" s="1"/>
      <c r="W339" s="1"/>
      <c r="X339" s="1"/>
      <c r="Y339" s="1"/>
      <c r="Z339" s="1"/>
      <c r="AA339" s="1"/>
      <c r="AB339" s="1"/>
      <c r="AC339" s="1"/>
      <c r="AD339" s="1"/>
      <c r="AE339" s="1"/>
      <c r="AF339" s="1"/>
      <c r="AG339" s="1"/>
      <c r="AH339" s="1"/>
      <c r="AI339" s="1"/>
      <c r="AJ339" s="1"/>
      <c r="AL339" s="2"/>
      <c r="AQ339" s="2"/>
      <c r="AR339" s="2"/>
      <c r="AS339" s="2"/>
    </row>
    <row r="340" spans="1:45" ht="15" customHeight="1">
      <c r="A340" s="1"/>
      <c r="B340" s="1"/>
      <c r="C340" s="1"/>
      <c r="D340" s="1"/>
      <c r="E340" s="1"/>
      <c r="F340" s="1"/>
      <c r="G340" s="1"/>
      <c r="H340" s="1"/>
      <c r="I340" s="1"/>
      <c r="J340" s="1"/>
      <c r="K340" s="1"/>
      <c r="L340" s="1"/>
      <c r="N340" s="1"/>
      <c r="O340" s="1"/>
      <c r="P340" s="1"/>
      <c r="Q340" s="1"/>
      <c r="R340" s="1"/>
      <c r="S340" s="1"/>
      <c r="T340" s="1"/>
      <c r="U340" s="1"/>
      <c r="V340" s="1"/>
      <c r="W340" s="1"/>
      <c r="X340" s="1"/>
      <c r="Y340" s="1"/>
      <c r="Z340" s="1"/>
      <c r="AA340" s="1"/>
      <c r="AB340" s="1"/>
      <c r="AC340" s="1"/>
      <c r="AD340" s="1"/>
      <c r="AE340" s="1"/>
      <c r="AF340" s="1"/>
      <c r="AG340" s="1"/>
      <c r="AH340" s="1"/>
      <c r="AI340" s="1"/>
      <c r="AJ340" s="1"/>
      <c r="AL340" s="2"/>
      <c r="AQ340" s="2"/>
      <c r="AR340" s="2"/>
      <c r="AS340" s="2"/>
    </row>
    <row r="341" spans="1:45" ht="15" customHeight="1">
      <c r="A341" s="1"/>
      <c r="B341" s="1"/>
      <c r="C341" s="1"/>
      <c r="D341" s="1"/>
      <c r="E341" s="1"/>
      <c r="F341" s="1"/>
      <c r="G341" s="1"/>
      <c r="H341" s="1"/>
      <c r="I341" s="1"/>
      <c r="J341" s="1"/>
      <c r="K341" s="1"/>
      <c r="L341" s="1"/>
      <c r="N341" s="1"/>
      <c r="O341" s="1"/>
      <c r="P341" s="1"/>
      <c r="Q341" s="1"/>
      <c r="R341" s="1"/>
      <c r="S341" s="1"/>
      <c r="T341" s="1"/>
      <c r="U341" s="1"/>
      <c r="V341" s="1"/>
      <c r="W341" s="1"/>
      <c r="X341" s="1"/>
      <c r="Y341" s="1"/>
      <c r="Z341" s="1"/>
      <c r="AA341" s="1"/>
      <c r="AB341" s="1"/>
      <c r="AC341" s="1"/>
      <c r="AD341" s="1"/>
      <c r="AE341" s="1"/>
      <c r="AF341" s="1"/>
      <c r="AG341" s="1"/>
      <c r="AH341" s="1"/>
      <c r="AI341" s="1"/>
      <c r="AJ341" s="1"/>
      <c r="AL341" s="2"/>
      <c r="AQ341" s="2"/>
      <c r="AR341" s="2"/>
      <c r="AS341" s="2"/>
    </row>
    <row r="342" spans="1:45" ht="15" customHeight="1">
      <c r="A342" s="1"/>
      <c r="B342" s="1"/>
      <c r="C342" s="1"/>
      <c r="D342" s="1"/>
      <c r="E342" s="1"/>
      <c r="F342" s="1"/>
      <c r="G342" s="1"/>
      <c r="H342" s="1"/>
      <c r="I342" s="1"/>
      <c r="J342" s="1"/>
      <c r="K342" s="1"/>
      <c r="L342" s="1"/>
      <c r="N342" s="1"/>
      <c r="O342" s="1"/>
      <c r="P342" s="1"/>
      <c r="Q342" s="1"/>
      <c r="R342" s="1"/>
      <c r="S342" s="1"/>
      <c r="T342" s="1"/>
      <c r="U342" s="1"/>
      <c r="V342" s="1"/>
      <c r="W342" s="1"/>
      <c r="X342" s="1"/>
      <c r="Y342" s="1"/>
      <c r="Z342" s="1"/>
      <c r="AA342" s="1"/>
      <c r="AB342" s="1"/>
      <c r="AC342" s="1"/>
      <c r="AD342" s="1"/>
      <c r="AE342" s="1"/>
      <c r="AF342" s="1"/>
      <c r="AG342" s="1"/>
      <c r="AH342" s="1"/>
      <c r="AI342" s="1"/>
      <c r="AJ342" s="1"/>
      <c r="AL342" s="2"/>
      <c r="AQ342" s="2"/>
      <c r="AR342" s="2"/>
      <c r="AS342" s="2"/>
    </row>
    <row r="343" spans="1:45" ht="15" customHeight="1">
      <c r="A343" s="1"/>
      <c r="B343" s="1"/>
      <c r="C343" s="1"/>
      <c r="D343" s="1"/>
      <c r="E343" s="1"/>
      <c r="F343" s="1"/>
      <c r="G343" s="1"/>
      <c r="H343" s="1"/>
      <c r="I343" s="1"/>
      <c r="J343" s="1"/>
      <c r="K343" s="1"/>
      <c r="L343" s="1"/>
      <c r="N343" s="1"/>
      <c r="O343" s="1"/>
      <c r="P343" s="1"/>
      <c r="Q343" s="1"/>
      <c r="R343" s="1"/>
      <c r="S343" s="1"/>
      <c r="T343" s="1"/>
      <c r="U343" s="1"/>
      <c r="V343" s="1"/>
      <c r="W343" s="1"/>
      <c r="X343" s="1"/>
      <c r="Y343" s="1"/>
      <c r="Z343" s="1"/>
      <c r="AA343" s="1"/>
      <c r="AB343" s="1"/>
      <c r="AC343" s="1"/>
      <c r="AD343" s="1"/>
      <c r="AE343" s="1"/>
      <c r="AF343" s="1"/>
      <c r="AG343" s="1"/>
      <c r="AH343" s="1"/>
      <c r="AI343" s="1"/>
      <c r="AJ343" s="1"/>
      <c r="AL343" s="2"/>
      <c r="AQ343" s="2"/>
      <c r="AR343" s="2"/>
      <c r="AS343" s="2"/>
    </row>
    <row r="344" spans="1:45" ht="15" customHeight="1">
      <c r="A344" s="1"/>
      <c r="B344" s="1"/>
      <c r="C344" s="1"/>
      <c r="D344" s="1"/>
      <c r="E344" s="1"/>
      <c r="F344" s="1"/>
      <c r="G344" s="1"/>
      <c r="H344" s="1"/>
      <c r="I344" s="1"/>
      <c r="J344" s="1"/>
      <c r="K344" s="1"/>
      <c r="L344" s="1"/>
      <c r="N344" s="1"/>
      <c r="O344" s="1"/>
      <c r="P344" s="1"/>
      <c r="Q344" s="1"/>
      <c r="R344" s="1"/>
      <c r="S344" s="1"/>
      <c r="T344" s="1"/>
      <c r="U344" s="1"/>
      <c r="V344" s="1"/>
      <c r="W344" s="1"/>
      <c r="X344" s="1"/>
      <c r="Y344" s="1"/>
      <c r="Z344" s="1"/>
      <c r="AA344" s="1"/>
      <c r="AB344" s="1"/>
      <c r="AC344" s="1"/>
      <c r="AD344" s="1"/>
      <c r="AE344" s="1"/>
      <c r="AF344" s="1"/>
      <c r="AG344" s="1"/>
      <c r="AH344" s="1"/>
      <c r="AI344" s="1"/>
      <c r="AJ344" s="1"/>
      <c r="AL344" s="2"/>
      <c r="AM344" s="2"/>
      <c r="AN344" s="2"/>
      <c r="AO344" s="2"/>
      <c r="AP344" s="2"/>
      <c r="AQ344" s="2"/>
      <c r="AR344" s="2"/>
      <c r="AS344" s="2"/>
    </row>
    <row r="345" spans="1:45" ht="15" customHeight="1">
      <c r="AM345" s="2"/>
      <c r="AN345" s="2"/>
      <c r="AO345" s="2"/>
      <c r="AP345" s="2"/>
      <c r="AQ345" s="2"/>
      <c r="AR345" s="2"/>
      <c r="AS345" s="2"/>
    </row>
    <row r="346" spans="1:45" ht="15" customHeight="1">
      <c r="AS346" s="2"/>
    </row>
    <row r="347" spans="1:45" ht="15" customHeight="1">
      <c r="AS347" s="2"/>
    </row>
    <row r="348" spans="1:45" ht="15" customHeight="1">
      <c r="AS348" s="2"/>
    </row>
    <row r="349" spans="1:45" ht="15" customHeight="1">
      <c r="AS349" s="2"/>
    </row>
    <row r="350" spans="1:45" ht="15" customHeight="1">
      <c r="AS350" s="2"/>
    </row>
    <row r="351" spans="1:45" ht="15" customHeight="1">
      <c r="AS351" s="2"/>
    </row>
    <row r="352" spans="1:45" ht="15" customHeight="1">
      <c r="AS352" s="2"/>
    </row>
    <row r="353" spans="45:45" ht="15" customHeight="1">
      <c r="AS353" s="2"/>
    </row>
    <row r="354" spans="45:45" ht="15" customHeight="1">
      <c r="AS354" s="2"/>
    </row>
    <row r="355" spans="45:45" ht="15" customHeight="1">
      <c r="AS355" s="2"/>
    </row>
    <row r="356" spans="45:45" ht="15" customHeight="1">
      <c r="AS356" s="2"/>
    </row>
    <row r="357" spans="45:45" ht="15" customHeight="1">
      <c r="AS357" s="2"/>
    </row>
    <row r="358" spans="45:45" ht="15" customHeight="1">
      <c r="AS358" s="2"/>
    </row>
    <row r="359" spans="45:45" ht="15" customHeight="1">
      <c r="AS359" s="2"/>
    </row>
    <row r="360" spans="45:45" ht="15" customHeight="1">
      <c r="AS360" s="2"/>
    </row>
    <row r="361" spans="45:45" ht="15" customHeight="1">
      <c r="AS361" s="2"/>
    </row>
    <row r="362" spans="45:45" ht="15" customHeight="1">
      <c r="AS362" s="2"/>
    </row>
    <row r="363" spans="45:45" ht="15" customHeight="1">
      <c r="AS363" s="2"/>
    </row>
    <row r="364" spans="45:45" ht="15" customHeight="1">
      <c r="AS364" s="2"/>
    </row>
    <row r="365" spans="45:45" ht="15" customHeight="1">
      <c r="AS365" s="2"/>
    </row>
    <row r="366" spans="45:45" ht="15" customHeight="1">
      <c r="AS366" s="2"/>
    </row>
    <row r="367" spans="45:45" ht="15" customHeight="1">
      <c r="AS367" s="2"/>
    </row>
    <row r="368" spans="45:45" ht="15" customHeight="1">
      <c r="AS368" s="2"/>
    </row>
    <row r="369" spans="45:45" ht="15" customHeight="1">
      <c r="AS369" s="2"/>
    </row>
    <row r="370" spans="45:45" ht="15" customHeight="1">
      <c r="AS370" s="2"/>
    </row>
    <row r="371" spans="45:45" ht="15" customHeight="1">
      <c r="AS371" s="2"/>
    </row>
    <row r="372" spans="45:45" ht="15" customHeight="1">
      <c r="AS372" s="2"/>
    </row>
    <row r="373" spans="45:45" ht="15" customHeight="1">
      <c r="AS373" s="2"/>
    </row>
    <row r="374" spans="45:45" ht="15" customHeight="1">
      <c r="AS374" s="2"/>
    </row>
    <row r="375" spans="45:45" ht="15" customHeight="1">
      <c r="AS375" s="2"/>
    </row>
    <row r="376" spans="45:45" ht="15" customHeight="1">
      <c r="AS376" s="2"/>
    </row>
    <row r="377" spans="45:45" ht="15" customHeight="1">
      <c r="AS377" s="2"/>
    </row>
    <row r="378" spans="45:45" ht="15" customHeight="1">
      <c r="AS378" s="2"/>
    </row>
    <row r="379" spans="45:45" ht="15" customHeight="1">
      <c r="AS379" s="2"/>
    </row>
    <row r="380" spans="45:45" ht="15" customHeight="1">
      <c r="AS380" s="2"/>
    </row>
    <row r="381" spans="45:45" ht="15" customHeight="1">
      <c r="AS381" s="2"/>
    </row>
    <row r="382" spans="45:45" ht="15" customHeight="1">
      <c r="AS382" s="2"/>
    </row>
    <row r="383" spans="45:45" ht="15" customHeight="1">
      <c r="AS383" s="2"/>
    </row>
    <row r="384" spans="45:45" ht="15" customHeight="1">
      <c r="AS384" s="2"/>
    </row>
    <row r="385" spans="45:45" ht="15" customHeight="1">
      <c r="AS385" s="2"/>
    </row>
    <row r="386" spans="45:45" ht="15" customHeight="1">
      <c r="AS386" s="2"/>
    </row>
    <row r="387" spans="45:45" ht="15" customHeight="1">
      <c r="AS387" s="2"/>
    </row>
    <row r="388" spans="45:45" ht="15" customHeight="1">
      <c r="AS388" s="2"/>
    </row>
    <row r="389" spans="45:45" ht="15" customHeight="1">
      <c r="AS389" s="2"/>
    </row>
    <row r="390" spans="45:45" ht="15" customHeight="1">
      <c r="AS390" s="2"/>
    </row>
    <row r="391" spans="45:45" ht="15" customHeight="1">
      <c r="AS391" s="2"/>
    </row>
    <row r="392" spans="45:45" ht="15" customHeight="1">
      <c r="AS392" s="2"/>
    </row>
    <row r="393" spans="45:45" ht="15" customHeight="1">
      <c r="AS393" s="2"/>
    </row>
    <row r="394" spans="45:45" ht="15" customHeight="1">
      <c r="AS394" s="2"/>
    </row>
    <row r="395" spans="45:45" ht="15" customHeight="1">
      <c r="AS395" s="2"/>
    </row>
    <row r="396" spans="45:45" ht="15" customHeight="1">
      <c r="AS396" s="2"/>
    </row>
    <row r="397" spans="45:45" ht="15" customHeight="1">
      <c r="AS397" s="2"/>
    </row>
    <row r="398" spans="45:45" ht="15" customHeight="1">
      <c r="AS398" s="2"/>
    </row>
    <row r="399" spans="45:45" ht="15" customHeight="1">
      <c r="AS399" s="2"/>
    </row>
    <row r="400" spans="45:45" ht="15" customHeight="1">
      <c r="AS400" s="2"/>
    </row>
    <row r="401" spans="45:45" ht="15" customHeight="1">
      <c r="AS401" s="2"/>
    </row>
    <row r="402" spans="45:45" ht="15" customHeight="1">
      <c r="AS402" s="2"/>
    </row>
    <row r="403" spans="45:45" ht="15" customHeight="1">
      <c r="AS403" s="2"/>
    </row>
    <row r="404" spans="45:45" ht="15" customHeight="1">
      <c r="AS404" s="2"/>
    </row>
    <row r="405" spans="45:45" ht="15" customHeight="1">
      <c r="AS405" s="2"/>
    </row>
    <row r="406" spans="45:45" ht="15" customHeight="1">
      <c r="AS406" s="2"/>
    </row>
    <row r="407" spans="45:45" ht="15" customHeight="1">
      <c r="AS407" s="2"/>
    </row>
    <row r="408" spans="45:45" ht="15" customHeight="1">
      <c r="AS408" s="2"/>
    </row>
    <row r="409" spans="45:45" ht="15" customHeight="1">
      <c r="AS409" s="2"/>
    </row>
    <row r="410" spans="45:45" ht="15" customHeight="1">
      <c r="AS410" s="2"/>
    </row>
    <row r="411" spans="45:45" ht="15" customHeight="1">
      <c r="AS411" s="2"/>
    </row>
    <row r="412" spans="45:45" ht="15" customHeight="1">
      <c r="AS412" s="2"/>
    </row>
    <row r="413" spans="45:45" ht="15" customHeight="1">
      <c r="AS413" s="2"/>
    </row>
    <row r="414" spans="45:45" ht="15" customHeight="1">
      <c r="AS414" s="2"/>
    </row>
    <row r="415" spans="45:45" ht="15" customHeight="1">
      <c r="AS415" s="2"/>
    </row>
    <row r="416" spans="45:45" ht="15" customHeight="1">
      <c r="AS416" s="2"/>
    </row>
    <row r="417" spans="45:45" ht="15" customHeight="1">
      <c r="AS417" s="2"/>
    </row>
    <row r="418" spans="45:45" ht="15" customHeight="1">
      <c r="AS418" s="2"/>
    </row>
    <row r="419" spans="45:45" ht="15" customHeight="1">
      <c r="AS419" s="2"/>
    </row>
    <row r="420" spans="45:45" ht="15" customHeight="1">
      <c r="AS420" s="2"/>
    </row>
    <row r="421" spans="45:45" ht="15" customHeight="1">
      <c r="AS421" s="2"/>
    </row>
    <row r="422" spans="45:45" ht="15" customHeight="1">
      <c r="AS422" s="2"/>
    </row>
    <row r="423" spans="45:45" ht="15" customHeight="1">
      <c r="AS423" s="2"/>
    </row>
    <row r="424" spans="45:45" ht="15" customHeight="1">
      <c r="AS424" s="2"/>
    </row>
    <row r="425" spans="45:45" ht="15" customHeight="1">
      <c r="AS425" s="2"/>
    </row>
    <row r="426" spans="45:45" ht="15" customHeight="1">
      <c r="AS426" s="2"/>
    </row>
    <row r="427" spans="45:45" ht="15" customHeight="1">
      <c r="AS427" s="2"/>
    </row>
    <row r="428" spans="45:45" ht="15" customHeight="1">
      <c r="AS428" s="2"/>
    </row>
    <row r="429" spans="45:45" ht="15" customHeight="1">
      <c r="AS429" s="2"/>
    </row>
    <row r="430" spans="45:45" ht="15" customHeight="1">
      <c r="AS430" s="2"/>
    </row>
    <row r="431" spans="45:45" ht="15" customHeight="1">
      <c r="AS431" s="2"/>
    </row>
    <row r="432" spans="45:45" ht="15" customHeight="1">
      <c r="AS432" s="2"/>
    </row>
    <row r="433" spans="45:45" ht="15" customHeight="1">
      <c r="AS433" s="2"/>
    </row>
    <row r="434" spans="45:45" ht="15" customHeight="1">
      <c r="AS434" s="2"/>
    </row>
    <row r="435" spans="45:45" ht="15" customHeight="1">
      <c r="AS435" s="2"/>
    </row>
    <row r="436" spans="45:45" ht="15" customHeight="1">
      <c r="AS436" s="2"/>
    </row>
    <row r="437" spans="45:45" ht="15" customHeight="1">
      <c r="AS437" s="2"/>
    </row>
    <row r="438" spans="45:45" ht="15" customHeight="1">
      <c r="AS438" s="2"/>
    </row>
    <row r="439" spans="45:45" ht="15" customHeight="1">
      <c r="AS439" s="2"/>
    </row>
    <row r="440" spans="45:45" ht="15" customHeight="1">
      <c r="AS440" s="2"/>
    </row>
    <row r="441" spans="45:45" ht="15" customHeight="1">
      <c r="AS441" s="2"/>
    </row>
    <row r="442" spans="45:45" ht="15" customHeight="1">
      <c r="AS442" s="2"/>
    </row>
    <row r="443" spans="45:45" ht="15" customHeight="1">
      <c r="AS443" s="2"/>
    </row>
    <row r="444" spans="45:45" ht="15" customHeight="1">
      <c r="AS444" s="2"/>
    </row>
    <row r="445" spans="45:45" ht="15" customHeight="1">
      <c r="AS445" s="2"/>
    </row>
    <row r="446" spans="45:45" ht="15" customHeight="1">
      <c r="AS446" s="2"/>
    </row>
    <row r="447" spans="45:45" ht="15" customHeight="1">
      <c r="AS447" s="2"/>
    </row>
    <row r="448" spans="45:45" ht="15" customHeight="1">
      <c r="AS448" s="2"/>
    </row>
    <row r="449" spans="45:45" ht="15" customHeight="1">
      <c r="AS449" s="2"/>
    </row>
    <row r="450" spans="45:45" ht="15" customHeight="1">
      <c r="AS450" s="2"/>
    </row>
    <row r="451" spans="45:45" ht="15" customHeight="1">
      <c r="AS451" s="2"/>
    </row>
    <row r="452" spans="45:45" ht="15" customHeight="1">
      <c r="AS452" s="2"/>
    </row>
    <row r="453" spans="45:45" ht="15" customHeight="1">
      <c r="AS453" s="2"/>
    </row>
    <row r="454" spans="45:45" ht="15" customHeight="1">
      <c r="AS454" s="2"/>
    </row>
    <row r="455" spans="45:45" ht="15" customHeight="1">
      <c r="AS455" s="2"/>
    </row>
    <row r="456" spans="45:45" ht="15" customHeight="1">
      <c r="AS456" s="2"/>
    </row>
    <row r="457" spans="45:45" ht="15" customHeight="1">
      <c r="AS457" s="2"/>
    </row>
    <row r="458" spans="45:45" ht="15" customHeight="1">
      <c r="AS458" s="2"/>
    </row>
    <row r="459" spans="45:45" ht="15" customHeight="1">
      <c r="AS459" s="2"/>
    </row>
    <row r="460" spans="45:45" ht="15" customHeight="1">
      <c r="AS460" s="2"/>
    </row>
    <row r="461" spans="45:45" ht="15" customHeight="1">
      <c r="AS461" s="2"/>
    </row>
    <row r="462" spans="45:45" ht="15" customHeight="1">
      <c r="AS462" s="2"/>
    </row>
    <row r="463" spans="45:45" ht="15" customHeight="1">
      <c r="AS463" s="2"/>
    </row>
    <row r="464" spans="45:45" ht="15" customHeight="1">
      <c r="AS464" s="2"/>
    </row>
    <row r="465" spans="45:45" ht="15" customHeight="1">
      <c r="AS465" s="2"/>
    </row>
    <row r="466" spans="45:45" ht="15" customHeight="1">
      <c r="AS466" s="2"/>
    </row>
    <row r="467" spans="45:45" ht="15" customHeight="1">
      <c r="AS467" s="2"/>
    </row>
    <row r="468" spans="45:45" ht="15" customHeight="1">
      <c r="AS468" s="2"/>
    </row>
    <row r="469" spans="45:45" ht="15" customHeight="1">
      <c r="AS469" s="2"/>
    </row>
    <row r="470" spans="45:45" ht="15" customHeight="1">
      <c r="AS470" s="2"/>
    </row>
    <row r="471" spans="45:45" ht="15" customHeight="1">
      <c r="AS471" s="2"/>
    </row>
    <row r="472" spans="45:45" ht="15" customHeight="1">
      <c r="AS472" s="2"/>
    </row>
    <row r="473" spans="45:45" ht="15" customHeight="1">
      <c r="AS473" s="2"/>
    </row>
    <row r="474" spans="45:45" ht="15" customHeight="1">
      <c r="AS474" s="2"/>
    </row>
    <row r="475" spans="45:45" ht="15" customHeight="1">
      <c r="AS475" s="2"/>
    </row>
    <row r="476" spans="45:45" ht="15" customHeight="1">
      <c r="AS476" s="2"/>
    </row>
    <row r="477" spans="45:45" ht="15" customHeight="1">
      <c r="AS477" s="2"/>
    </row>
    <row r="478" spans="45:45" ht="15" customHeight="1">
      <c r="AS478" s="2"/>
    </row>
    <row r="479" spans="45:45" ht="15" customHeight="1">
      <c r="AS479" s="2"/>
    </row>
    <row r="480" spans="45:45" ht="15" customHeight="1">
      <c r="AS480" s="2"/>
    </row>
    <row r="481" spans="45:45" ht="15" customHeight="1">
      <c r="AS481" s="2"/>
    </row>
    <row r="482" spans="45:45" ht="15" customHeight="1">
      <c r="AS482" s="2"/>
    </row>
    <row r="483" spans="45:45" ht="15" customHeight="1">
      <c r="AS483" s="2"/>
    </row>
    <row r="484" spans="45:45" ht="15" customHeight="1">
      <c r="AS484" s="2"/>
    </row>
    <row r="485" spans="45:45" ht="15" customHeight="1">
      <c r="AS485" s="2"/>
    </row>
    <row r="486" spans="45:45" ht="15" customHeight="1">
      <c r="AS486" s="2"/>
    </row>
    <row r="487" spans="45:45" ht="15" customHeight="1">
      <c r="AS487" s="2"/>
    </row>
    <row r="488" spans="45:45" ht="15" customHeight="1">
      <c r="AS488" s="2"/>
    </row>
    <row r="489" spans="45:45" ht="15" customHeight="1">
      <c r="AS489" s="2"/>
    </row>
    <row r="490" spans="45:45" ht="15" customHeight="1">
      <c r="AS490" s="2"/>
    </row>
    <row r="491" spans="45:45" ht="15" customHeight="1">
      <c r="AS491" s="2"/>
    </row>
    <row r="492" spans="45:45" ht="15" customHeight="1">
      <c r="AS492" s="2"/>
    </row>
    <row r="493" spans="45:45" ht="15" customHeight="1">
      <c r="AS493" s="2"/>
    </row>
    <row r="494" spans="45:45" ht="15" customHeight="1">
      <c r="AS494" s="2"/>
    </row>
    <row r="495" spans="45:45" ht="15" customHeight="1">
      <c r="AS495" s="2"/>
    </row>
    <row r="496" spans="45:45" ht="15" customHeight="1">
      <c r="AS496" s="2"/>
    </row>
    <row r="497" spans="45:45" ht="15" customHeight="1">
      <c r="AS497" s="2"/>
    </row>
    <row r="498" spans="45:45" ht="15" customHeight="1">
      <c r="AS498" s="2"/>
    </row>
    <row r="499" spans="45:45" ht="15" customHeight="1">
      <c r="AS499" s="2"/>
    </row>
    <row r="500" spans="45:45" ht="15" customHeight="1">
      <c r="AS500" s="2"/>
    </row>
    <row r="501" spans="45:45" ht="15" customHeight="1">
      <c r="AS501" s="2"/>
    </row>
    <row r="502" spans="45:45" ht="15" customHeight="1">
      <c r="AS502" s="2"/>
    </row>
    <row r="503" spans="45:45" ht="15" customHeight="1">
      <c r="AS503" s="2"/>
    </row>
    <row r="504" spans="45:45" ht="15" customHeight="1">
      <c r="AS504" s="2"/>
    </row>
    <row r="505" spans="45:45" ht="15" customHeight="1">
      <c r="AS505" s="2"/>
    </row>
    <row r="506" spans="45:45" ht="15" customHeight="1">
      <c r="AS506" s="2"/>
    </row>
    <row r="507" spans="45:45" ht="15" customHeight="1">
      <c r="AS507" s="2"/>
    </row>
    <row r="508" spans="45:45" ht="15" customHeight="1">
      <c r="AS508" s="2"/>
    </row>
    <row r="509" spans="45:45" ht="15" customHeight="1">
      <c r="AS509" s="2"/>
    </row>
    <row r="510" spans="45:45" ht="15" customHeight="1">
      <c r="AS510" s="2"/>
    </row>
    <row r="511" spans="45:45" ht="15" customHeight="1">
      <c r="AS511" s="2"/>
    </row>
    <row r="512" spans="45:45" ht="15" customHeight="1">
      <c r="AS512" s="2"/>
    </row>
    <row r="513" spans="45:45" ht="15" customHeight="1">
      <c r="AS513" s="2"/>
    </row>
    <row r="514" spans="45:45" ht="15" customHeight="1">
      <c r="AS514" s="2"/>
    </row>
    <row r="515" spans="45:45" ht="15" customHeight="1">
      <c r="AS515" s="2"/>
    </row>
    <row r="516" spans="45:45" ht="15" customHeight="1">
      <c r="AS516" s="2"/>
    </row>
    <row r="517" spans="45:45" ht="15" customHeight="1">
      <c r="AS517" s="2"/>
    </row>
    <row r="518" spans="45:45" ht="15" customHeight="1">
      <c r="AS518" s="2"/>
    </row>
    <row r="519" spans="45:45" ht="15" customHeight="1">
      <c r="AS519" s="2"/>
    </row>
    <row r="520" spans="45:45" ht="15" customHeight="1">
      <c r="AS520" s="2"/>
    </row>
    <row r="521" spans="45:45" ht="15" customHeight="1">
      <c r="AS521" s="2"/>
    </row>
    <row r="522" spans="45:45" ht="15" customHeight="1">
      <c r="AS522" s="2"/>
    </row>
    <row r="523" spans="45:45" ht="15" customHeight="1">
      <c r="AS523" s="2"/>
    </row>
    <row r="524" spans="45:45">
      <c r="AS524" s="2"/>
    </row>
    <row r="525" spans="45:45">
      <c r="AS525" s="2"/>
    </row>
    <row r="526" spans="45:45">
      <c r="AS526" s="2"/>
    </row>
    <row r="527" spans="45:45">
      <c r="AS527" s="2"/>
    </row>
    <row r="528" spans="45:45">
      <c r="AS528" s="2"/>
    </row>
    <row r="529" spans="45:45">
      <c r="AS529" s="2"/>
    </row>
    <row r="530" spans="45:45">
      <c r="AS530" s="2"/>
    </row>
    <row r="531" spans="45:45">
      <c r="AS531" s="2"/>
    </row>
    <row r="532" spans="45:45">
      <c r="AS532" s="2"/>
    </row>
    <row r="533" spans="45:45">
      <c r="AS533" s="2"/>
    </row>
    <row r="534" spans="45:45">
      <c r="AS534" s="2"/>
    </row>
    <row r="535" spans="45:45">
      <c r="AS535" s="2"/>
    </row>
    <row r="536" spans="45:45">
      <c r="AS536" s="2"/>
    </row>
    <row r="537" spans="45:45">
      <c r="AS537" s="2"/>
    </row>
    <row r="538" spans="45:45">
      <c r="AS538" s="2"/>
    </row>
    <row r="539" spans="45:45">
      <c r="AS539" s="2"/>
    </row>
    <row r="540" spans="45:45">
      <c r="AS540" s="2"/>
    </row>
    <row r="541" spans="45:45">
      <c r="AS541" s="2"/>
    </row>
    <row r="542" spans="45:45">
      <c r="AS542" s="2"/>
    </row>
    <row r="543" spans="45:45">
      <c r="AS543" s="2"/>
    </row>
    <row r="544" spans="45:45">
      <c r="AS544" s="2"/>
    </row>
    <row r="545" spans="45:45">
      <c r="AS545" s="2"/>
    </row>
    <row r="546" spans="45:45">
      <c r="AS546" s="2"/>
    </row>
    <row r="547" spans="45:45">
      <c r="AS547" s="2"/>
    </row>
    <row r="548" spans="45:45">
      <c r="AS548" s="2"/>
    </row>
    <row r="549" spans="45:45">
      <c r="AS549" s="2"/>
    </row>
    <row r="550" spans="45:45">
      <c r="AS550" s="2"/>
    </row>
    <row r="551" spans="45:45">
      <c r="AS551" s="2"/>
    </row>
    <row r="552" spans="45:45">
      <c r="AS552" s="2"/>
    </row>
    <row r="553" spans="45:45">
      <c r="AS553" s="2"/>
    </row>
    <row r="554" spans="45:45">
      <c r="AS554" s="2"/>
    </row>
    <row r="555" spans="45:45">
      <c r="AS555" s="2"/>
    </row>
    <row r="556" spans="45:45">
      <c r="AS556" s="2"/>
    </row>
    <row r="557" spans="45:45">
      <c r="AS557" s="2"/>
    </row>
    <row r="558" spans="45:45">
      <c r="AS558" s="2"/>
    </row>
    <row r="559" spans="45:45">
      <c r="AS559" s="2"/>
    </row>
    <row r="560" spans="45:45">
      <c r="AS560" s="2"/>
    </row>
    <row r="561" spans="45:45">
      <c r="AS561" s="2"/>
    </row>
    <row r="562" spans="45:45">
      <c r="AS562" s="2"/>
    </row>
    <row r="563" spans="45:45">
      <c r="AS563" s="2"/>
    </row>
    <row r="564" spans="45:45">
      <c r="AS564" s="2"/>
    </row>
    <row r="565" spans="45:45">
      <c r="AS565" s="2"/>
    </row>
    <row r="566" spans="45:45">
      <c r="AS566" s="2"/>
    </row>
    <row r="567" spans="45:45">
      <c r="AS567" s="2"/>
    </row>
    <row r="568" spans="45:45">
      <c r="AS568" s="2"/>
    </row>
    <row r="569" spans="45:45">
      <c r="AS569" s="2"/>
    </row>
    <row r="570" spans="45:45">
      <c r="AS570" s="2"/>
    </row>
    <row r="571" spans="45:45">
      <c r="AS571" s="2"/>
    </row>
    <row r="572" spans="45:45">
      <c r="AS572" s="2"/>
    </row>
    <row r="573" spans="45:45">
      <c r="AS573" s="2"/>
    </row>
    <row r="574" spans="45:45">
      <c r="AS574" s="2"/>
    </row>
    <row r="575" spans="45:45">
      <c r="AS575" s="2"/>
    </row>
    <row r="576" spans="45:45">
      <c r="AS576" s="2"/>
    </row>
    <row r="577" spans="45:45">
      <c r="AS577" s="2"/>
    </row>
    <row r="578" spans="45:45">
      <c r="AS578" s="2"/>
    </row>
    <row r="579" spans="45:45">
      <c r="AS579" s="2"/>
    </row>
    <row r="580" spans="45:45">
      <c r="AS580" s="2"/>
    </row>
    <row r="581" spans="45:45">
      <c r="AS581" s="2"/>
    </row>
    <row r="582" spans="45:45">
      <c r="AS582" s="2"/>
    </row>
    <row r="583" spans="45:45">
      <c r="AS583" s="2"/>
    </row>
    <row r="584" spans="45:45">
      <c r="AS584" s="2"/>
    </row>
    <row r="585" spans="45:45">
      <c r="AS585" s="2"/>
    </row>
    <row r="586" spans="45:45">
      <c r="AS586" s="2"/>
    </row>
    <row r="587" spans="45:45">
      <c r="AS587" s="2"/>
    </row>
    <row r="588" spans="45:45">
      <c r="AS588" s="2"/>
    </row>
    <row r="589" spans="45:45">
      <c r="AS589" s="2"/>
    </row>
    <row r="590" spans="45:45">
      <c r="AS590" s="2"/>
    </row>
    <row r="591" spans="45:45">
      <c r="AS591" s="2"/>
    </row>
    <row r="592" spans="45:45">
      <c r="AS592" s="2"/>
    </row>
    <row r="593" spans="45:45">
      <c r="AS593" s="2"/>
    </row>
    <row r="594" spans="45:45">
      <c r="AS594" s="2"/>
    </row>
  </sheetData>
  <mergeCells count="29">
    <mergeCell ref="B2:D2"/>
    <mergeCell ref="A61:T61"/>
    <mergeCell ref="F119:F120"/>
    <mergeCell ref="F122:F123"/>
    <mergeCell ref="E92:F92"/>
    <mergeCell ref="I92:K92"/>
    <mergeCell ref="K122:K123"/>
    <mergeCell ref="A66:A67"/>
    <mergeCell ref="A69:A70"/>
    <mergeCell ref="D62:D63"/>
    <mergeCell ref="K119:K120"/>
    <mergeCell ref="E62:T62"/>
    <mergeCell ref="A62:A63"/>
    <mergeCell ref="B62:B63"/>
    <mergeCell ref="C62:C63"/>
    <mergeCell ref="U119:U120"/>
    <mergeCell ref="U122:U123"/>
    <mergeCell ref="P135:P136"/>
    <mergeCell ref="P138:P139"/>
    <mergeCell ref="P119:P120"/>
    <mergeCell ref="P122:P123"/>
    <mergeCell ref="U135:U136"/>
    <mergeCell ref="U138:U139"/>
    <mergeCell ref="K135:K136"/>
    <mergeCell ref="K138:K139"/>
    <mergeCell ref="C195:D195"/>
    <mergeCell ref="F135:F136"/>
    <mergeCell ref="F138:F139"/>
    <mergeCell ref="C163:D163"/>
  </mergeCells>
  <phoneticPr fontId="3" type="noConversion"/>
  <conditionalFormatting sqref="E94">
    <cfRule type="expression" dxfId="21" priority="0" stopIfTrue="1">
      <formula>$F$94="x"</formula>
    </cfRule>
  </conditionalFormatting>
  <conditionalFormatting sqref="E95">
    <cfRule type="expression" dxfId="20" priority="6" stopIfTrue="1">
      <formula>$F$95="x"</formula>
    </cfRule>
  </conditionalFormatting>
  <conditionalFormatting sqref="E96">
    <cfRule type="expression" dxfId="19" priority="7" stopIfTrue="1">
      <formula>$F$96="x"</formula>
    </cfRule>
  </conditionalFormatting>
  <conditionalFormatting sqref="E97">
    <cfRule type="expression" dxfId="18" priority="8" stopIfTrue="1">
      <formula>$F$97="x"</formula>
    </cfRule>
  </conditionalFormatting>
  <conditionalFormatting sqref="E98">
    <cfRule type="expression" dxfId="17" priority="9" stopIfTrue="1">
      <formula>$F$98="x"</formula>
    </cfRule>
  </conditionalFormatting>
  <conditionalFormatting sqref="E99">
    <cfRule type="expression" dxfId="16" priority="10" stopIfTrue="1">
      <formula>$F$99="x"</formula>
    </cfRule>
  </conditionalFormatting>
  <conditionalFormatting sqref="E100">
    <cfRule type="expression" dxfId="15" priority="11" stopIfTrue="1">
      <formula>$F$100="x"</formula>
    </cfRule>
  </conditionalFormatting>
  <conditionalFormatting sqref="E101">
    <cfRule type="expression" dxfId="14" priority="12" stopIfTrue="1">
      <formula>$F$101="x"</formula>
    </cfRule>
  </conditionalFormatting>
  <conditionalFormatting sqref="J94:J101">
    <cfRule type="cellIs" dxfId="13" priority="13" stopIfTrue="1" operator="equal">
      <formula>0</formula>
    </cfRule>
  </conditionalFormatting>
  <conditionalFormatting sqref="M117:M125">
    <cfRule type="expression" dxfId="12" priority="14" stopIfTrue="1">
      <formula>$F$95="x"</formula>
    </cfRule>
  </conditionalFormatting>
  <conditionalFormatting sqref="H117:H125">
    <cfRule type="expression" dxfId="11" priority="15" stopIfTrue="1">
      <formula>$F$94="x"</formula>
    </cfRule>
  </conditionalFormatting>
  <conditionalFormatting sqref="R117:R125">
    <cfRule type="expression" dxfId="10" priority="16" stopIfTrue="1">
      <formula>$F$96="x"</formula>
    </cfRule>
  </conditionalFormatting>
  <conditionalFormatting sqref="W117:W125">
    <cfRule type="expression" dxfId="9" priority="17" stopIfTrue="1">
      <formula>$F$97="x"</formula>
    </cfRule>
  </conditionalFormatting>
  <conditionalFormatting sqref="H133:H141">
    <cfRule type="expression" dxfId="8" priority="18" stopIfTrue="1">
      <formula>$F$98="x"</formula>
    </cfRule>
  </conditionalFormatting>
  <conditionalFormatting sqref="M133:M141">
    <cfRule type="expression" dxfId="7" priority="19" stopIfTrue="1">
      <formula>$F$99="x"</formula>
    </cfRule>
  </conditionalFormatting>
  <conditionalFormatting sqref="R133:R141">
    <cfRule type="expression" dxfId="6" priority="20" stopIfTrue="1">
      <formula>$F$100="x"</formula>
    </cfRule>
  </conditionalFormatting>
  <conditionalFormatting sqref="W133:W141">
    <cfRule type="expression" dxfId="5" priority="21" stopIfTrue="1">
      <formula>$F$101="x"</formula>
    </cfRule>
  </conditionalFormatting>
  <conditionalFormatting sqref="H117:H125">
    <cfRule type="expression" dxfId="4" priority="5" stopIfTrue="1">
      <formula>$F$95="x"</formula>
    </cfRule>
  </conditionalFormatting>
  <conditionalFormatting sqref="M117:M125">
    <cfRule type="expression" dxfId="3" priority="4" stopIfTrue="1">
      <formula>$F$94="x"</formula>
    </cfRule>
  </conditionalFormatting>
  <conditionalFormatting sqref="M117:M125">
    <cfRule type="expression" dxfId="2" priority="3" stopIfTrue="1">
      <formula>$F$95="x"</formula>
    </cfRule>
  </conditionalFormatting>
  <conditionalFormatting sqref="R117:R125">
    <cfRule type="expression" dxfId="1" priority="2" stopIfTrue="1">
      <formula>$F$94="x"</formula>
    </cfRule>
  </conditionalFormatting>
  <conditionalFormatting sqref="R117:R125">
    <cfRule type="expression" dxfId="0" priority="1" stopIfTrue="1">
      <formula>$F$95="x"</formula>
    </cfRule>
  </conditionalFormatting>
  <pageMargins left="0.75" right="0.75" top="1" bottom="1" header="0.5" footer="0.5"/>
  <pageSetup paperSize="9" orientation="portrait" r:id="rId1"/>
  <drawing r:id="rId2"/>
  <legacyDrawing r:id="rId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dimension ref="A1:ED342"/>
  <sheetViews>
    <sheetView showGridLines="0" topLeftCell="A73" zoomScale="75" zoomScaleNormal="75" zoomScalePageLayoutView="75" workbookViewId="0">
      <selection activeCell="C82" sqref="C82"/>
    </sheetView>
  </sheetViews>
  <sheetFormatPr baseColWidth="10" defaultColWidth="11.42578125" defaultRowHeight="15"/>
  <cols>
    <col min="1" max="1" width="12.28515625" customWidth="1"/>
    <col min="2" max="2" width="40.7109375" customWidth="1"/>
    <col min="3" max="9" width="18.85546875" customWidth="1"/>
    <col min="10" max="11" width="16.42578125" customWidth="1"/>
    <col min="12" max="12" width="20" customWidth="1"/>
    <col min="13" max="13" width="22.42578125" customWidth="1"/>
    <col min="14" max="14" width="23.140625" customWidth="1"/>
    <col min="15" max="22" width="16.42578125" customWidth="1"/>
    <col min="23" max="23" width="16.42578125" style="2" customWidth="1"/>
    <col min="24" max="26" width="16.42578125" customWidth="1"/>
    <col min="27" max="27" width="28.85546875" style="3" customWidth="1"/>
    <col min="28" max="35" width="16.42578125" customWidth="1"/>
    <col min="36" max="36" width="16.42578125" style="14" customWidth="1"/>
    <col min="37" max="37" width="19.140625" style="14" customWidth="1"/>
    <col min="38" max="39" width="22.42578125" style="14" customWidth="1"/>
    <col min="40" max="48" width="16.42578125" style="14" customWidth="1"/>
    <col min="49" max="49" width="16.42578125" style="1" customWidth="1"/>
    <col min="50" max="50" width="16.42578125" style="14" customWidth="1"/>
    <col min="51" max="51" width="44.7109375" customWidth="1"/>
    <col min="52" max="54" width="26.42578125" customWidth="1"/>
    <col min="55" max="55" width="1.42578125" customWidth="1"/>
    <col min="56" max="58" width="26.42578125" customWidth="1"/>
    <col min="59" max="59" width="1.42578125" customWidth="1"/>
    <col min="60" max="62" width="26.42578125" customWidth="1"/>
    <col min="63" max="63" width="1.7109375" customWidth="1"/>
    <col min="64" max="66" width="26.42578125" customWidth="1"/>
    <col min="67" max="67" width="1.7109375" customWidth="1"/>
    <col min="68" max="70" width="26.42578125" customWidth="1"/>
    <col min="71" max="71" width="1.7109375" customWidth="1"/>
    <col min="72" max="74" width="26.42578125" customWidth="1"/>
    <col min="75" max="75" width="1.7109375" style="2" customWidth="1"/>
    <col min="76" max="78" width="26.42578125" customWidth="1"/>
    <col min="79" max="79" width="1.7109375" style="2" customWidth="1"/>
    <col min="80" max="82" width="26.42578125" customWidth="1"/>
    <col min="83" max="83" width="1.7109375" style="2" customWidth="1"/>
    <col min="84" max="86" width="26.42578125" customWidth="1"/>
    <col min="87" max="87" width="1.7109375" style="2" customWidth="1"/>
    <col min="88" max="90" width="26.42578125" customWidth="1"/>
    <col min="91" max="91" width="1.7109375" style="2" customWidth="1"/>
    <col min="92" max="94" width="26.42578125" customWidth="1"/>
    <col min="95" max="95" width="1.7109375" style="2" customWidth="1"/>
    <col min="96" max="98" width="26.42578125" customWidth="1"/>
    <col min="99" max="99" width="1.7109375" style="2" customWidth="1"/>
    <col min="100" max="102" width="26.42578125" customWidth="1"/>
    <col min="103" max="103" width="1.7109375" style="2" customWidth="1"/>
    <col min="104" max="106" width="26.42578125" customWidth="1"/>
    <col min="107" max="107" width="1.7109375" style="2" customWidth="1"/>
    <col min="108" max="110" width="26.42578125" customWidth="1"/>
    <col min="111" max="111" width="1.7109375" style="2" customWidth="1"/>
    <col min="112" max="114" width="26.42578125" customWidth="1"/>
    <col min="115" max="115" width="25" customWidth="1"/>
    <col min="120" max="134" width="11.42578125" style="2"/>
  </cols>
  <sheetData>
    <row r="1" spans="1:119" ht="15" customHeight="1">
      <c r="J1" s="24"/>
      <c r="X1" s="2"/>
      <c r="Y1" s="2"/>
      <c r="Z1" s="2"/>
      <c r="AA1" s="27"/>
      <c r="AB1" s="2"/>
      <c r="AC1" s="2"/>
      <c r="AD1" s="2"/>
      <c r="AE1" s="2"/>
      <c r="AF1" s="2"/>
      <c r="AG1" s="2"/>
      <c r="AH1" s="2"/>
      <c r="AI1" s="2"/>
      <c r="AJ1" s="1"/>
      <c r="AK1" s="1"/>
      <c r="AL1" s="1"/>
      <c r="AM1" s="1"/>
      <c r="AN1" s="1"/>
      <c r="AO1" s="1"/>
      <c r="AP1" s="1"/>
      <c r="AQ1" s="1"/>
      <c r="AR1" s="1"/>
      <c r="AS1" s="1"/>
      <c r="AT1" s="1"/>
      <c r="AU1" s="1"/>
      <c r="AV1" s="1"/>
    </row>
    <row r="2" spans="1:119" ht="27.95" customHeight="1">
      <c r="A2" s="2"/>
      <c r="C2" s="366" t="s">
        <v>61</v>
      </c>
      <c r="D2" s="367"/>
      <c r="E2" s="367"/>
      <c r="F2" s="368"/>
      <c r="G2" s="368"/>
      <c r="H2" s="368"/>
      <c r="I2" s="368"/>
      <c r="J2" s="368"/>
      <c r="K2" s="2"/>
      <c r="L2" s="2"/>
      <c r="M2" s="2"/>
      <c r="N2" s="2"/>
      <c r="O2" s="2"/>
      <c r="P2" s="2"/>
      <c r="Q2" s="2"/>
      <c r="R2" s="2"/>
      <c r="S2" s="2"/>
      <c r="T2" s="2"/>
      <c r="U2" s="2"/>
      <c r="V2" s="2"/>
      <c r="X2" s="2"/>
      <c r="Y2" s="2"/>
      <c r="Z2" s="2"/>
      <c r="AA2" s="27"/>
      <c r="AB2" s="2"/>
      <c r="AC2" s="2"/>
      <c r="AD2" s="2"/>
      <c r="AE2" s="2"/>
      <c r="AF2" s="2"/>
      <c r="AG2" s="2"/>
      <c r="AH2" s="2"/>
      <c r="AI2" s="2"/>
      <c r="AJ2" s="1"/>
      <c r="AK2" s="1"/>
      <c r="AL2" s="1"/>
      <c r="AM2" s="1"/>
      <c r="AN2" s="1"/>
      <c r="AO2" s="1"/>
      <c r="AP2" s="1"/>
      <c r="AQ2" s="1"/>
      <c r="AR2" s="1"/>
      <c r="AS2" s="1"/>
      <c r="AT2" s="1"/>
      <c r="AU2" s="1"/>
      <c r="AV2" s="1"/>
    </row>
    <row r="3" spans="1:119" ht="15" customHeight="1" thickBot="1">
      <c r="A3" s="2"/>
      <c r="B3" s="2"/>
      <c r="C3" s="2"/>
      <c r="D3" s="2"/>
      <c r="E3" s="2"/>
      <c r="F3" s="2"/>
      <c r="G3" s="2"/>
      <c r="H3" s="2"/>
      <c r="I3" s="2"/>
      <c r="J3" s="1"/>
      <c r="K3" s="2"/>
      <c r="L3" s="2"/>
      <c r="M3" s="2"/>
      <c r="N3" s="2"/>
      <c r="O3" s="2"/>
      <c r="P3" s="2"/>
      <c r="Q3" s="2"/>
      <c r="R3" s="2"/>
      <c r="S3" s="2"/>
      <c r="T3" s="2"/>
      <c r="U3" s="2"/>
      <c r="V3" s="2"/>
      <c r="X3" s="2"/>
      <c r="Y3" s="2"/>
      <c r="Z3" s="2"/>
      <c r="AA3" s="27"/>
      <c r="AB3" s="2"/>
      <c r="AC3" s="2"/>
      <c r="AD3" s="2"/>
      <c r="AE3" s="2"/>
      <c r="AF3" s="2"/>
      <c r="AG3" s="2"/>
      <c r="AH3" s="2"/>
      <c r="AI3" s="2"/>
      <c r="AJ3" s="1"/>
      <c r="AK3" s="1"/>
      <c r="AL3" s="1"/>
      <c r="AM3" s="1"/>
      <c r="AN3" s="1"/>
      <c r="AO3" s="1"/>
      <c r="AP3" s="1"/>
      <c r="AQ3" s="1"/>
      <c r="AR3" s="1"/>
      <c r="AS3" s="1"/>
      <c r="AT3" s="1"/>
      <c r="AU3" s="1"/>
      <c r="AV3" s="1"/>
    </row>
    <row r="4" spans="1:119" ht="23.1" customHeight="1">
      <c r="A4" s="2"/>
      <c r="C4" s="310" t="s">
        <v>412</v>
      </c>
      <c r="D4" s="151"/>
      <c r="E4" s="151"/>
      <c r="F4" s="151"/>
      <c r="G4" s="123"/>
      <c r="H4" s="2"/>
      <c r="I4" s="2"/>
      <c r="K4" s="2"/>
      <c r="L4" s="2"/>
      <c r="M4" s="2"/>
      <c r="N4" s="2"/>
      <c r="O4" s="2"/>
      <c r="P4" s="2"/>
      <c r="Q4" s="2"/>
      <c r="R4" s="2"/>
      <c r="S4" s="2"/>
      <c r="T4" s="2"/>
      <c r="U4" s="2"/>
      <c r="V4" s="2"/>
      <c r="X4" s="2"/>
      <c r="Y4" s="2"/>
      <c r="Z4" s="2"/>
      <c r="AA4" s="27"/>
      <c r="AB4" s="2"/>
      <c r="AC4" s="2"/>
      <c r="AD4" s="2"/>
      <c r="AE4" s="2"/>
      <c r="AF4" s="2"/>
      <c r="AG4" s="2"/>
      <c r="AH4" s="2"/>
      <c r="AI4" s="2"/>
      <c r="AJ4" s="1"/>
      <c r="AK4" s="1"/>
      <c r="AL4" s="1"/>
      <c r="AM4" s="1"/>
      <c r="AN4" s="1"/>
      <c r="AO4" s="1"/>
      <c r="AP4" s="1"/>
      <c r="AQ4" s="1"/>
      <c r="AR4" s="1"/>
      <c r="AS4" s="1"/>
      <c r="AT4" s="1"/>
      <c r="AU4" s="1"/>
      <c r="AV4" s="1"/>
    </row>
    <row r="5" spans="1:119" ht="18" customHeight="1">
      <c r="A5" s="2"/>
      <c r="C5" s="135"/>
      <c r="D5" s="2"/>
      <c r="E5" s="2"/>
      <c r="F5" s="2"/>
      <c r="G5" s="34"/>
      <c r="H5" s="2"/>
      <c r="O5" s="2"/>
      <c r="P5" s="2"/>
      <c r="Q5" s="2"/>
      <c r="R5" s="2"/>
      <c r="S5" s="2"/>
      <c r="T5" s="2"/>
      <c r="U5" s="2"/>
      <c r="V5" s="2"/>
      <c r="X5" s="2"/>
      <c r="Y5" s="2"/>
      <c r="Z5" s="2"/>
      <c r="AA5" s="27"/>
      <c r="AB5" s="2"/>
      <c r="AC5" s="2"/>
      <c r="AD5" s="2"/>
      <c r="AE5" s="2"/>
      <c r="AF5" s="2"/>
      <c r="AG5" s="2"/>
      <c r="AH5" s="2"/>
      <c r="AI5" s="2"/>
      <c r="AJ5" s="1"/>
      <c r="AK5" s="1"/>
      <c r="AL5" s="1"/>
      <c r="AM5" s="1"/>
      <c r="AN5" s="1"/>
      <c r="AO5" s="1"/>
      <c r="AP5" s="1"/>
      <c r="AQ5" s="1"/>
      <c r="AR5" s="1"/>
      <c r="AS5" s="1"/>
      <c r="AT5" s="1"/>
      <c r="AU5" s="1"/>
      <c r="AV5" s="1"/>
    </row>
    <row r="6" spans="1:119" ht="23.1" customHeight="1">
      <c r="A6" s="2"/>
      <c r="C6" s="152" t="s">
        <v>378</v>
      </c>
      <c r="D6" s="2"/>
      <c r="E6" s="2"/>
      <c r="F6" s="2"/>
      <c r="G6" s="34"/>
      <c r="H6" s="2"/>
      <c r="I6" s="2"/>
      <c r="J6" s="1"/>
      <c r="K6" s="2"/>
      <c r="L6" s="2"/>
      <c r="M6" s="2"/>
      <c r="N6" s="2"/>
      <c r="O6" s="2"/>
      <c r="P6" s="2"/>
      <c r="Q6" s="2"/>
      <c r="R6" s="2"/>
      <c r="S6" s="2"/>
      <c r="T6" s="2"/>
      <c r="U6" s="2"/>
      <c r="V6" s="2"/>
      <c r="X6" s="2"/>
      <c r="Y6" s="2"/>
      <c r="Z6" s="2"/>
      <c r="AA6" s="27"/>
      <c r="AB6" s="2"/>
      <c r="AC6" s="2"/>
      <c r="AD6" s="2"/>
      <c r="AE6" s="2"/>
      <c r="AF6" s="2"/>
      <c r="AG6" s="2"/>
      <c r="AH6" s="2"/>
      <c r="AI6" s="2"/>
      <c r="AJ6" s="1"/>
      <c r="AK6" s="1"/>
      <c r="AL6" s="1"/>
      <c r="AM6" s="1"/>
      <c r="AN6" s="1"/>
      <c r="AO6" s="1"/>
      <c r="AP6" s="1"/>
      <c r="AQ6" s="1"/>
      <c r="AR6" s="1"/>
      <c r="AS6" s="1"/>
      <c r="AT6" s="1"/>
      <c r="AU6" s="1"/>
      <c r="AV6" s="1"/>
    </row>
    <row r="7" spans="1:119" ht="23.1" customHeight="1">
      <c r="A7" s="2"/>
      <c r="C7" s="152" t="s">
        <v>283</v>
      </c>
      <c r="D7" s="2"/>
      <c r="E7" s="2"/>
      <c r="F7" s="2"/>
      <c r="G7" s="34"/>
      <c r="H7" s="2"/>
      <c r="I7" s="2"/>
      <c r="J7" s="1"/>
      <c r="K7" s="2"/>
      <c r="L7" s="2"/>
      <c r="M7" s="2"/>
      <c r="N7" s="2"/>
      <c r="O7" s="2"/>
      <c r="P7" s="2"/>
      <c r="Q7" s="2"/>
      <c r="R7" s="2"/>
      <c r="S7" s="2"/>
      <c r="T7" s="2"/>
      <c r="U7" s="2"/>
      <c r="V7" s="2"/>
      <c r="X7" s="2"/>
      <c r="Y7" s="2"/>
      <c r="Z7" s="2"/>
      <c r="AA7" s="27"/>
      <c r="AB7" s="2"/>
      <c r="AC7" s="2"/>
      <c r="AD7" s="2"/>
      <c r="AE7" s="2"/>
      <c r="AF7" s="2"/>
      <c r="AG7" s="2"/>
      <c r="AH7" s="2"/>
      <c r="AI7" s="2"/>
      <c r="AJ7" s="1"/>
      <c r="AK7" s="1"/>
      <c r="AL7" s="1"/>
      <c r="AM7" s="1"/>
      <c r="AN7" s="1"/>
      <c r="AO7" s="1"/>
      <c r="AP7" s="1"/>
      <c r="AQ7" s="1"/>
      <c r="AR7" s="1"/>
      <c r="AS7" s="1"/>
      <c r="AT7" s="1"/>
      <c r="AU7" s="1"/>
      <c r="AV7" s="1"/>
    </row>
    <row r="8" spans="1:119" ht="23.1" customHeight="1">
      <c r="A8" s="2"/>
      <c r="C8" s="152" t="s">
        <v>49</v>
      </c>
      <c r="D8" s="2"/>
      <c r="E8" s="2"/>
      <c r="F8" s="2"/>
      <c r="G8" s="34"/>
      <c r="H8" s="2"/>
      <c r="I8" s="2"/>
      <c r="J8" s="1"/>
      <c r="K8" s="2"/>
      <c r="L8" s="2"/>
      <c r="M8" s="2"/>
      <c r="N8" s="2"/>
      <c r="O8" s="2"/>
      <c r="P8" s="2"/>
      <c r="Q8" s="2"/>
      <c r="R8" s="2"/>
      <c r="S8" s="2"/>
      <c r="T8" s="2"/>
      <c r="U8" s="2"/>
      <c r="V8" s="2"/>
      <c r="X8" s="2"/>
      <c r="Y8" s="2"/>
      <c r="Z8" s="2"/>
      <c r="AA8" s="27"/>
      <c r="AB8" s="2"/>
      <c r="AC8" s="2"/>
      <c r="AD8" s="2"/>
      <c r="AE8" s="2"/>
      <c r="AF8" s="2"/>
      <c r="AG8" s="2"/>
      <c r="AH8" s="2"/>
      <c r="AI8" s="2"/>
      <c r="AJ8" s="1"/>
      <c r="AK8" s="1"/>
      <c r="AL8" s="1"/>
      <c r="AM8" s="1"/>
      <c r="AN8" s="1"/>
      <c r="AO8" s="1"/>
      <c r="AP8" s="1"/>
      <c r="AQ8" s="1"/>
      <c r="AR8" s="1"/>
      <c r="AS8" s="1"/>
      <c r="AT8" s="1"/>
      <c r="AU8" s="1"/>
      <c r="AV8" s="1"/>
    </row>
    <row r="9" spans="1:119" ht="23.1" customHeight="1">
      <c r="A9" s="2"/>
      <c r="C9" s="152" t="s">
        <v>50</v>
      </c>
      <c r="D9" s="2"/>
      <c r="E9" s="2"/>
      <c r="F9" s="2"/>
      <c r="G9" s="34"/>
      <c r="H9" s="2"/>
      <c r="I9" s="2"/>
      <c r="J9" s="1"/>
      <c r="K9" s="2"/>
      <c r="L9" s="2"/>
      <c r="M9" s="2"/>
      <c r="N9" s="2"/>
      <c r="O9" s="2"/>
      <c r="P9" s="2"/>
      <c r="Q9" s="2"/>
      <c r="R9" s="2"/>
      <c r="S9" s="2"/>
      <c r="T9" s="2"/>
      <c r="U9" s="2"/>
      <c r="V9" s="2"/>
      <c r="X9" s="2"/>
      <c r="Y9" s="2"/>
      <c r="Z9" s="2"/>
      <c r="AA9" s="27"/>
      <c r="AB9" s="2"/>
      <c r="AC9" s="2"/>
      <c r="AD9" s="2"/>
      <c r="AE9" s="2"/>
      <c r="AF9" s="2"/>
      <c r="AG9" s="2"/>
      <c r="AH9" s="2"/>
      <c r="AI9" s="2"/>
      <c r="AJ9" s="1"/>
      <c r="AK9" s="1"/>
      <c r="AL9" s="1"/>
      <c r="AM9" s="1"/>
      <c r="AN9" s="1"/>
      <c r="AO9" s="1"/>
      <c r="AP9" s="1"/>
      <c r="AQ9" s="1"/>
      <c r="AR9" s="1"/>
      <c r="AS9" s="1"/>
      <c r="AT9" s="1"/>
      <c r="AU9" s="1"/>
      <c r="AV9" s="1"/>
    </row>
    <row r="10" spans="1:119" ht="23.1" customHeight="1">
      <c r="A10" s="2"/>
      <c r="C10" s="152" t="s">
        <v>29</v>
      </c>
      <c r="D10" s="2"/>
      <c r="E10" s="2"/>
      <c r="F10" s="2"/>
      <c r="G10" s="34"/>
      <c r="H10" s="2"/>
      <c r="I10" s="2"/>
      <c r="J10" s="1"/>
      <c r="K10" s="2"/>
      <c r="L10" s="2"/>
      <c r="M10" s="2"/>
      <c r="N10" s="2"/>
      <c r="O10" s="2"/>
      <c r="P10" s="2"/>
      <c r="Q10" s="2"/>
      <c r="R10" s="2"/>
      <c r="S10" s="2"/>
      <c r="T10" s="2"/>
      <c r="U10" s="2"/>
      <c r="V10" s="2"/>
      <c r="X10" s="2"/>
      <c r="Y10" s="2"/>
      <c r="Z10" s="2"/>
      <c r="AA10" s="27"/>
      <c r="AB10" s="2"/>
      <c r="AC10" s="2"/>
      <c r="AD10" s="2"/>
      <c r="AE10" s="2"/>
      <c r="AF10" s="2"/>
      <c r="AG10" s="2"/>
      <c r="AH10" s="2"/>
      <c r="AI10" s="2"/>
      <c r="AJ10" s="1"/>
      <c r="AK10" s="1"/>
      <c r="AL10" s="1"/>
      <c r="AM10" s="1"/>
      <c r="AN10" s="1"/>
      <c r="AO10" s="1"/>
      <c r="AP10" s="1"/>
      <c r="AQ10" s="1"/>
      <c r="AR10" s="1"/>
      <c r="AS10" s="1"/>
      <c r="AT10" s="1"/>
      <c r="AU10" s="1"/>
      <c r="AV10" s="1"/>
    </row>
    <row r="11" spans="1:119" ht="23.1" customHeight="1">
      <c r="A11" s="2"/>
      <c r="C11" s="152" t="s">
        <v>79</v>
      </c>
      <c r="D11" s="2"/>
      <c r="E11" s="2"/>
      <c r="F11" s="2"/>
      <c r="G11" s="34"/>
      <c r="H11" s="2"/>
      <c r="I11" s="2"/>
      <c r="J11" s="1"/>
      <c r="K11" s="2"/>
      <c r="L11" s="2"/>
      <c r="M11" s="2"/>
      <c r="N11" s="2"/>
      <c r="O11" s="2"/>
      <c r="P11" s="2"/>
      <c r="Q11" s="2"/>
      <c r="R11" s="2"/>
      <c r="S11" s="2"/>
      <c r="T11" s="2"/>
      <c r="U11" s="2"/>
      <c r="V11" s="2"/>
      <c r="X11" s="2"/>
      <c r="Y11" s="2"/>
      <c r="Z11" s="2"/>
      <c r="AA11" s="27"/>
      <c r="AB11" s="2"/>
      <c r="AC11" s="2"/>
      <c r="AD11" s="2"/>
      <c r="AE11" s="2"/>
      <c r="AF11" s="2"/>
      <c r="AG11" s="2"/>
      <c r="AH11" s="2"/>
      <c r="AI11" s="2"/>
      <c r="AJ11" s="1"/>
      <c r="AK11" s="1"/>
      <c r="AL11" s="1"/>
      <c r="AM11" s="1"/>
      <c r="AN11" s="1"/>
      <c r="AO11" s="1"/>
      <c r="AP11" s="1"/>
      <c r="AQ11" s="1"/>
      <c r="AR11" s="1"/>
      <c r="AS11" s="1"/>
      <c r="AT11" s="1"/>
      <c r="AU11" s="1"/>
      <c r="AV11" s="1"/>
    </row>
    <row r="12" spans="1:119" ht="15" customHeight="1" thickBot="1">
      <c r="A12" s="2"/>
      <c r="B12" s="2"/>
      <c r="C12" s="311" t="s">
        <v>80</v>
      </c>
      <c r="D12" s="32"/>
      <c r="E12" s="32"/>
      <c r="F12" s="32"/>
      <c r="G12" s="125"/>
      <c r="H12" s="2"/>
      <c r="I12" s="2"/>
      <c r="J12" s="1"/>
      <c r="K12" s="2"/>
      <c r="L12" s="2"/>
      <c r="M12" s="2"/>
      <c r="N12" s="2"/>
      <c r="O12" s="2"/>
      <c r="P12" s="2"/>
      <c r="Q12" s="2"/>
      <c r="R12" s="2"/>
      <c r="S12" s="2"/>
      <c r="T12" s="2"/>
      <c r="U12" s="2"/>
      <c r="V12" s="2"/>
      <c r="X12" s="2"/>
      <c r="Y12" s="2"/>
      <c r="Z12" s="2"/>
      <c r="AA12" s="27"/>
      <c r="AB12" s="2"/>
      <c r="AC12" s="2"/>
      <c r="AD12" s="2"/>
      <c r="AE12" s="2"/>
      <c r="AF12" s="2"/>
      <c r="AG12" s="2"/>
      <c r="AH12" s="2"/>
      <c r="AI12" s="2"/>
      <c r="AJ12" s="1"/>
      <c r="AK12" s="1"/>
      <c r="AL12" s="1"/>
      <c r="AM12" s="1"/>
      <c r="AN12" s="1"/>
      <c r="AO12" s="1"/>
      <c r="AP12" s="1"/>
      <c r="AQ12" s="1"/>
      <c r="AR12" s="1"/>
      <c r="AS12" s="1"/>
      <c r="AT12" s="1"/>
      <c r="AU12" s="1"/>
      <c r="AV12" s="1"/>
    </row>
    <row r="13" spans="1:119" ht="15" customHeight="1">
      <c r="A13" s="2"/>
      <c r="B13" s="2"/>
      <c r="C13" s="2"/>
      <c r="D13" s="2"/>
      <c r="E13" s="2"/>
      <c r="F13" s="2"/>
      <c r="G13" s="2"/>
      <c r="H13" s="2"/>
      <c r="I13" s="2"/>
      <c r="J13" s="1"/>
      <c r="K13" s="2"/>
      <c r="L13" s="2"/>
      <c r="M13" s="2"/>
      <c r="N13" s="2"/>
      <c r="O13" s="2"/>
      <c r="P13" s="2"/>
      <c r="Q13" s="2"/>
      <c r="R13" s="2"/>
      <c r="S13" s="2"/>
      <c r="T13" s="2"/>
      <c r="U13" s="2"/>
      <c r="V13" s="2"/>
      <c r="X13" s="2"/>
      <c r="Y13" s="2"/>
      <c r="Z13" s="2"/>
      <c r="AA13" s="27"/>
      <c r="AB13" s="2"/>
      <c r="AC13" s="2"/>
      <c r="AD13" s="2"/>
      <c r="AE13" s="2"/>
      <c r="AF13" s="2"/>
      <c r="AG13" s="2"/>
      <c r="AH13" s="2"/>
      <c r="AI13" s="2"/>
      <c r="AJ13" s="1"/>
      <c r="AK13" s="1"/>
      <c r="AL13" s="1"/>
      <c r="AM13" s="1"/>
      <c r="AN13" s="1"/>
      <c r="AO13" s="1"/>
      <c r="AP13" s="1"/>
      <c r="AQ13" s="1"/>
      <c r="AR13" s="1"/>
      <c r="AS13" s="1"/>
      <c r="AT13" s="1"/>
      <c r="AU13" s="1"/>
      <c r="AV13" s="1"/>
    </row>
    <row r="14" spans="1:119" ht="15" customHeight="1">
      <c r="A14" s="2"/>
      <c r="B14" s="2"/>
      <c r="C14" s="2"/>
      <c r="D14" s="2"/>
      <c r="E14" s="2"/>
      <c r="F14" s="2"/>
      <c r="G14" s="2"/>
      <c r="H14" s="2"/>
      <c r="I14" s="2"/>
      <c r="J14" s="1"/>
      <c r="K14" s="2"/>
      <c r="L14" s="2"/>
      <c r="M14" s="2"/>
      <c r="N14" s="2"/>
      <c r="O14" s="2"/>
      <c r="P14" s="2"/>
      <c r="Q14" s="2"/>
      <c r="R14" s="2"/>
      <c r="S14" s="2"/>
      <c r="T14" s="2"/>
      <c r="U14" s="2"/>
      <c r="V14" s="2"/>
      <c r="X14" s="2"/>
      <c r="Y14" s="2"/>
      <c r="Z14" s="2"/>
      <c r="AA14" s="27"/>
      <c r="AB14" s="2"/>
      <c r="AC14" s="2"/>
      <c r="AD14" s="2"/>
      <c r="AE14" s="2"/>
      <c r="AF14" s="2"/>
      <c r="AG14" s="2"/>
      <c r="AH14" s="2"/>
      <c r="AI14" s="2"/>
      <c r="AJ14" s="1"/>
      <c r="AK14" s="1"/>
      <c r="AL14" s="1"/>
      <c r="AM14" s="1"/>
      <c r="AN14" s="1"/>
      <c r="AO14" s="1"/>
      <c r="AP14" s="1"/>
      <c r="AQ14" s="1"/>
      <c r="AR14" s="1"/>
      <c r="AS14" s="1"/>
      <c r="AT14" s="1"/>
      <c r="AU14" s="1"/>
      <c r="AV14" s="1"/>
      <c r="AX14" s="1"/>
      <c r="AY14" s="2"/>
      <c r="AZ14" s="2"/>
      <c r="BA14" s="2"/>
      <c r="BB14" s="2"/>
      <c r="BC14" s="2"/>
      <c r="BD14" s="2"/>
      <c r="BE14" s="2"/>
      <c r="BF14" s="2"/>
      <c r="BG14" s="2"/>
      <c r="BH14" s="2"/>
      <c r="BI14" s="2"/>
      <c r="BJ14" s="2"/>
      <c r="BK14" s="2"/>
      <c r="BL14" s="2"/>
      <c r="BM14" s="2"/>
      <c r="BN14" s="2"/>
      <c r="BO14" s="2"/>
      <c r="BP14" s="2"/>
      <c r="BQ14" s="2"/>
      <c r="BR14" s="2"/>
      <c r="BS14" s="2"/>
      <c r="BT14" s="2"/>
      <c r="BU14" s="2"/>
      <c r="BV14" s="2"/>
      <c r="BX14" s="2"/>
      <c r="BY14" s="2"/>
      <c r="BZ14" s="2"/>
      <c r="CB14" s="2"/>
      <c r="CC14" s="2"/>
      <c r="CD14" s="2"/>
      <c r="CF14" s="2"/>
      <c r="CG14" s="2"/>
      <c r="CH14" s="2"/>
      <c r="CJ14" s="2"/>
      <c r="CK14" s="2"/>
      <c r="CL14" s="2"/>
      <c r="CN14" s="2"/>
      <c r="CO14" s="2"/>
      <c r="CP14" s="2"/>
      <c r="CR14" s="2"/>
      <c r="CS14" s="2"/>
      <c r="CT14" s="2"/>
      <c r="CV14" s="2"/>
      <c r="CW14" s="2"/>
      <c r="CX14" s="2"/>
      <c r="CZ14" s="2"/>
      <c r="DA14" s="2"/>
      <c r="DB14" s="2"/>
      <c r="DD14" s="2"/>
      <c r="DE14" s="2"/>
      <c r="DF14" s="2"/>
      <c r="DH14" s="2"/>
      <c r="DI14" s="2"/>
      <c r="DJ14" s="2"/>
      <c r="DK14" s="2"/>
      <c r="DL14" s="2"/>
      <c r="DM14" s="2"/>
      <c r="DN14" s="2"/>
      <c r="DO14" s="2"/>
    </row>
    <row r="15" spans="1:119" ht="17.100000000000001" customHeight="1">
      <c r="A15" s="244"/>
      <c r="B15" s="245" t="s">
        <v>181</v>
      </c>
      <c r="C15" s="244"/>
      <c r="D15" s="244"/>
      <c r="E15" s="244"/>
      <c r="F15" s="244"/>
      <c r="G15" s="244"/>
      <c r="H15" s="244"/>
      <c r="I15" s="244"/>
      <c r="J15" s="244"/>
      <c r="K15" s="244"/>
      <c r="L15" s="244"/>
      <c r="M15" s="244"/>
      <c r="N15" s="244"/>
      <c r="O15" s="244"/>
      <c r="P15" s="244"/>
      <c r="Q15" s="244"/>
      <c r="R15" s="244"/>
      <c r="S15" s="244"/>
      <c r="T15" s="244"/>
      <c r="U15" s="244"/>
      <c r="V15" s="244"/>
      <c r="W15" s="248"/>
      <c r="X15" s="244"/>
      <c r="Y15" s="245" t="s">
        <v>182</v>
      </c>
      <c r="Z15" s="244"/>
      <c r="AA15" s="246"/>
      <c r="AB15" s="244"/>
      <c r="AC15" s="244"/>
      <c r="AD15" s="244"/>
      <c r="AE15" s="244"/>
      <c r="AF15" s="244"/>
      <c r="AG15" s="244"/>
      <c r="AH15" s="244"/>
      <c r="AI15" s="244"/>
      <c r="AJ15" s="244"/>
      <c r="AK15" s="244"/>
      <c r="AL15" s="244"/>
      <c r="AM15" s="244"/>
      <c r="AN15" s="244"/>
      <c r="AO15" s="244"/>
      <c r="AP15" s="244"/>
      <c r="AQ15" s="244"/>
      <c r="AR15" s="244"/>
      <c r="AS15" s="244"/>
      <c r="AT15" s="244"/>
      <c r="AU15" s="244"/>
      <c r="AV15" s="248"/>
      <c r="AW15" s="245" t="s">
        <v>48</v>
      </c>
      <c r="AX15" s="244"/>
      <c r="AY15" s="244"/>
      <c r="AZ15" s="244"/>
      <c r="BA15" s="244"/>
      <c r="BB15" s="244"/>
      <c r="BC15" s="244"/>
      <c r="BD15" s="244"/>
      <c r="BE15" s="244"/>
      <c r="BF15" s="244"/>
      <c r="BG15" s="244"/>
      <c r="BH15" s="244"/>
      <c r="BI15" s="244"/>
      <c r="BJ15" s="244"/>
      <c r="BK15" s="244"/>
      <c r="BL15" s="244"/>
      <c r="BM15" s="244"/>
      <c r="BN15" s="244"/>
      <c r="BO15" s="244"/>
      <c r="BP15" s="244"/>
      <c r="BQ15" s="244"/>
      <c r="BR15" s="244"/>
      <c r="BS15" s="244"/>
      <c r="BT15" s="244"/>
      <c r="BU15" s="244"/>
      <c r="BV15" s="244"/>
      <c r="BW15" s="244"/>
      <c r="BX15" s="244"/>
      <c r="BY15" s="244"/>
      <c r="BZ15" s="244"/>
      <c r="CA15" s="244"/>
      <c r="CB15" s="244"/>
      <c r="CC15" s="244"/>
      <c r="CD15" s="244"/>
      <c r="CE15" s="244"/>
      <c r="CF15" s="244"/>
      <c r="CG15" s="244"/>
      <c r="CH15" s="244"/>
      <c r="CI15" s="244"/>
      <c r="CJ15" s="244"/>
      <c r="CK15" s="244"/>
      <c r="CL15" s="244"/>
      <c r="CM15" s="244"/>
      <c r="CN15" s="244"/>
      <c r="CO15" s="244"/>
      <c r="CP15" s="244"/>
      <c r="CQ15" s="244"/>
      <c r="CR15" s="244"/>
      <c r="CS15" s="244"/>
      <c r="CT15" s="244"/>
      <c r="CU15" s="244"/>
      <c r="CV15" s="244"/>
      <c r="CW15" s="244"/>
      <c r="CX15" s="244"/>
      <c r="CY15" s="244"/>
      <c r="CZ15" s="244"/>
      <c r="DA15" s="244"/>
      <c r="DB15" s="244"/>
      <c r="DC15" s="244"/>
      <c r="DD15" s="244"/>
      <c r="DE15" s="244"/>
      <c r="DF15" s="244"/>
      <c r="DG15" s="244"/>
      <c r="DH15" s="244"/>
      <c r="DI15" s="244"/>
      <c r="DJ15" s="244"/>
      <c r="DK15" s="244"/>
      <c r="DL15" s="244"/>
      <c r="DM15" s="244"/>
      <c r="DN15" s="137"/>
      <c r="DO15" s="253"/>
    </row>
    <row r="16" spans="1:119" ht="15" customHeight="1">
      <c r="A16" s="2"/>
      <c r="B16" s="2"/>
      <c r="C16" s="2"/>
      <c r="D16" s="2"/>
      <c r="E16" s="2"/>
      <c r="F16" s="2"/>
      <c r="G16" s="2"/>
      <c r="H16" s="2"/>
      <c r="I16" s="2"/>
      <c r="J16" s="1"/>
      <c r="K16" s="2"/>
      <c r="L16" s="2"/>
      <c r="M16" s="2"/>
      <c r="N16" s="2"/>
      <c r="O16" s="2"/>
      <c r="P16" s="2"/>
      <c r="Q16" s="2"/>
      <c r="R16" s="2"/>
      <c r="S16" s="2"/>
      <c r="T16" s="2"/>
      <c r="U16" s="2"/>
      <c r="V16" s="2"/>
      <c r="W16" s="254"/>
      <c r="X16" s="2"/>
      <c r="Y16" s="2"/>
      <c r="Z16" s="2"/>
      <c r="AA16" s="27"/>
      <c r="AB16" s="2"/>
      <c r="AC16" s="2"/>
      <c r="AD16" s="2"/>
      <c r="AE16" s="2"/>
      <c r="AF16" s="2"/>
      <c r="AG16" s="2"/>
      <c r="AH16" s="2"/>
      <c r="AI16" s="2"/>
      <c r="AJ16" s="1"/>
      <c r="AK16" s="1"/>
      <c r="AL16" s="1"/>
      <c r="AM16" s="1"/>
      <c r="AN16" s="1"/>
      <c r="AO16" s="1"/>
      <c r="AP16" s="1"/>
      <c r="AQ16" s="1"/>
      <c r="AR16" s="1"/>
      <c r="AS16" s="1"/>
      <c r="AT16" s="1"/>
      <c r="AU16" s="1"/>
      <c r="AV16" s="249"/>
      <c r="DO16" s="253"/>
    </row>
    <row r="17" spans="1:119" ht="15" customHeight="1">
      <c r="A17" s="2"/>
      <c r="B17" s="2"/>
      <c r="C17" s="2"/>
      <c r="D17" s="2"/>
      <c r="E17" s="2"/>
      <c r="F17" s="2"/>
      <c r="G17" s="2"/>
      <c r="H17" s="2"/>
      <c r="I17" s="2"/>
      <c r="J17" s="1"/>
      <c r="K17" s="2"/>
      <c r="L17" s="2"/>
      <c r="M17" s="2"/>
      <c r="N17" s="2"/>
      <c r="O17" s="2"/>
      <c r="P17" s="2"/>
      <c r="Q17" s="2"/>
      <c r="R17" s="2"/>
      <c r="S17" s="2"/>
      <c r="T17" s="2"/>
      <c r="U17" s="2"/>
      <c r="V17" s="2"/>
      <c r="W17" s="254"/>
      <c r="X17" s="2"/>
      <c r="Y17" s="2"/>
      <c r="Z17" s="2"/>
      <c r="AA17" s="27"/>
      <c r="AB17" s="2"/>
      <c r="AC17" s="2"/>
      <c r="AD17" s="2"/>
      <c r="AE17" s="2"/>
      <c r="AF17" s="2"/>
      <c r="AG17" s="2"/>
      <c r="AH17" s="2"/>
      <c r="AI17" s="2"/>
      <c r="AJ17" s="1"/>
      <c r="AK17" s="1"/>
      <c r="AL17" s="1"/>
      <c r="AM17" s="1"/>
      <c r="AN17" s="1"/>
      <c r="AO17" s="1"/>
      <c r="AP17" s="1"/>
      <c r="AQ17" s="1"/>
      <c r="AR17" s="1"/>
      <c r="AS17" s="1"/>
      <c r="AT17" s="1"/>
      <c r="AU17" s="1"/>
      <c r="AV17" s="249"/>
      <c r="DO17" s="253"/>
    </row>
    <row r="18" spans="1:119" ht="15" customHeight="1">
      <c r="A18" s="2"/>
      <c r="B18" s="2"/>
      <c r="C18" s="2"/>
      <c r="D18" s="2"/>
      <c r="E18" s="2"/>
      <c r="F18" s="2"/>
      <c r="G18" s="2"/>
      <c r="H18" s="2"/>
      <c r="I18" s="2"/>
      <c r="J18" s="1"/>
      <c r="K18" s="2"/>
      <c r="L18" s="2"/>
      <c r="M18" s="2"/>
      <c r="N18" s="2"/>
      <c r="O18" s="2"/>
      <c r="P18" s="2"/>
      <c r="Q18" s="2"/>
      <c r="R18" s="2"/>
      <c r="S18" s="2"/>
      <c r="T18" s="2"/>
      <c r="U18" s="2"/>
      <c r="V18" s="2"/>
      <c r="W18" s="254"/>
      <c r="X18" s="2"/>
      <c r="Y18" s="2"/>
      <c r="Z18" s="2"/>
      <c r="AA18" s="27"/>
      <c r="AB18" s="2"/>
      <c r="AC18" s="2"/>
      <c r="AD18" s="2"/>
      <c r="AE18" s="2"/>
      <c r="AF18" s="2"/>
      <c r="AG18" s="2"/>
      <c r="AH18" s="2"/>
      <c r="AI18" s="2"/>
      <c r="AJ18" s="1"/>
      <c r="AK18" s="1"/>
      <c r="AL18" s="1"/>
      <c r="AM18" s="1"/>
      <c r="AN18" s="1"/>
      <c r="AO18" s="1"/>
      <c r="AP18" s="1"/>
      <c r="AQ18" s="1"/>
      <c r="AR18" s="1"/>
      <c r="AS18" s="1"/>
      <c r="AT18" s="1"/>
      <c r="AU18" s="1"/>
      <c r="AV18" s="249"/>
      <c r="DO18" s="253"/>
    </row>
    <row r="19" spans="1:119" ht="15" customHeight="1">
      <c r="A19" s="2"/>
      <c r="B19" s="2"/>
      <c r="C19" s="2"/>
      <c r="D19" s="2"/>
      <c r="E19" s="2"/>
      <c r="F19" s="2"/>
      <c r="G19" s="2"/>
      <c r="H19" s="2"/>
      <c r="I19" s="2"/>
      <c r="J19" s="1"/>
      <c r="K19" s="2"/>
      <c r="L19" s="2"/>
      <c r="M19" s="2"/>
      <c r="N19" s="2"/>
      <c r="O19" s="2"/>
      <c r="P19" s="2"/>
      <c r="Q19" s="2"/>
      <c r="R19" s="2"/>
      <c r="S19" s="2"/>
      <c r="T19" s="2"/>
      <c r="U19" s="2"/>
      <c r="V19" s="2"/>
      <c r="W19" s="254"/>
      <c r="X19" s="2"/>
      <c r="Y19" s="2"/>
      <c r="Z19" s="2"/>
      <c r="AA19" s="27"/>
      <c r="AB19" s="2"/>
      <c r="AC19" s="2"/>
      <c r="AD19" s="2"/>
      <c r="AE19" s="2"/>
      <c r="AF19" s="2"/>
      <c r="AG19" s="2"/>
      <c r="AH19" s="2"/>
      <c r="AI19" s="2"/>
      <c r="AJ19" s="1"/>
      <c r="AK19" s="1"/>
      <c r="AL19" s="1"/>
      <c r="AM19" s="1"/>
      <c r="AN19" s="1"/>
      <c r="AO19" s="1"/>
      <c r="AP19" s="1"/>
      <c r="AQ19" s="1"/>
      <c r="AR19" s="1"/>
      <c r="AS19" s="1"/>
      <c r="AT19" s="1"/>
      <c r="AU19" s="1"/>
      <c r="AV19" s="249"/>
      <c r="DO19" s="253"/>
    </row>
    <row r="20" spans="1:119" ht="15" customHeight="1">
      <c r="A20" s="2"/>
      <c r="B20" s="2"/>
      <c r="C20" s="2"/>
      <c r="D20" s="2"/>
      <c r="E20" s="2"/>
      <c r="F20" s="2"/>
      <c r="G20" s="2"/>
      <c r="H20" s="2"/>
      <c r="I20" s="2"/>
      <c r="J20" s="1"/>
      <c r="K20" s="2"/>
      <c r="L20" s="2"/>
      <c r="M20" s="2"/>
      <c r="N20" s="2"/>
      <c r="O20" s="2"/>
      <c r="P20" s="2"/>
      <c r="Q20" s="2"/>
      <c r="R20" s="2"/>
      <c r="S20" s="2"/>
      <c r="T20" s="2"/>
      <c r="U20" s="2"/>
      <c r="V20" s="2"/>
      <c r="W20" s="254"/>
      <c r="X20" s="2"/>
      <c r="Y20" s="2"/>
      <c r="Z20" s="2"/>
      <c r="AA20" s="27"/>
      <c r="AB20" s="2"/>
      <c r="AC20" s="2"/>
      <c r="AD20" s="2"/>
      <c r="AE20" s="2"/>
      <c r="AF20" s="2"/>
      <c r="AG20" s="2"/>
      <c r="AH20" s="2"/>
      <c r="AI20" s="2"/>
      <c r="AJ20" s="1"/>
      <c r="AK20" s="1"/>
      <c r="AL20" s="1"/>
      <c r="AM20" s="1"/>
      <c r="AN20" s="1"/>
      <c r="AO20" s="1"/>
      <c r="AP20" s="1"/>
      <c r="AQ20" s="1"/>
      <c r="AR20" s="1"/>
      <c r="AS20" s="1"/>
      <c r="AT20" s="1"/>
      <c r="AU20" s="1"/>
      <c r="AV20" s="249"/>
      <c r="DO20" s="253"/>
    </row>
    <row r="21" spans="1:119" ht="15" customHeight="1">
      <c r="A21" s="2"/>
      <c r="B21" s="2"/>
      <c r="C21" s="2"/>
      <c r="D21" s="2"/>
      <c r="E21" s="2"/>
      <c r="F21" s="2"/>
      <c r="G21" s="2"/>
      <c r="H21" s="2"/>
      <c r="I21" s="2"/>
      <c r="J21" s="1"/>
      <c r="K21" s="2"/>
      <c r="L21" s="2"/>
      <c r="M21" s="2"/>
      <c r="N21" s="2"/>
      <c r="O21" s="2"/>
      <c r="P21" s="2"/>
      <c r="Q21" s="2"/>
      <c r="R21" s="2"/>
      <c r="S21" s="2"/>
      <c r="T21" s="2"/>
      <c r="U21" s="2"/>
      <c r="V21" s="2"/>
      <c r="W21" s="254"/>
      <c r="X21" s="2"/>
      <c r="Y21" s="2"/>
      <c r="Z21" s="2"/>
      <c r="AA21" s="27"/>
      <c r="AB21" s="2"/>
      <c r="AC21" s="2"/>
      <c r="AD21" s="2"/>
      <c r="AE21" s="2"/>
      <c r="AF21" s="2"/>
      <c r="AG21" s="2"/>
      <c r="AH21" s="2"/>
      <c r="AI21" s="2"/>
      <c r="AJ21" s="1"/>
      <c r="AK21" s="1"/>
      <c r="AL21" s="1"/>
      <c r="AM21" s="1"/>
      <c r="AN21" s="1"/>
      <c r="AO21" s="1"/>
      <c r="AP21" s="1"/>
      <c r="AQ21" s="1"/>
      <c r="AR21" s="1"/>
      <c r="AS21" s="1"/>
      <c r="AT21" s="1"/>
      <c r="AU21" s="1"/>
      <c r="AV21" s="249"/>
      <c r="DO21" s="253"/>
    </row>
    <row r="22" spans="1:119" ht="15" customHeight="1">
      <c r="A22" s="2"/>
      <c r="B22" s="2"/>
      <c r="C22" s="2"/>
      <c r="D22" s="2"/>
      <c r="E22" s="2"/>
      <c r="F22" s="2"/>
      <c r="G22" s="2"/>
      <c r="H22" s="2"/>
      <c r="I22" s="2"/>
      <c r="J22" s="1"/>
      <c r="K22" s="2"/>
      <c r="L22" s="2"/>
      <c r="M22" s="2"/>
      <c r="N22" s="2"/>
      <c r="O22" s="2"/>
      <c r="P22" s="2"/>
      <c r="Q22" s="2"/>
      <c r="R22" s="2"/>
      <c r="S22" s="2"/>
      <c r="T22" s="2"/>
      <c r="U22" s="2"/>
      <c r="V22" s="2"/>
      <c r="W22" s="254"/>
      <c r="X22" s="2"/>
      <c r="Y22" s="2"/>
      <c r="Z22" s="2"/>
      <c r="AA22" s="27"/>
      <c r="AB22" s="2"/>
      <c r="AC22" s="2"/>
      <c r="AD22" s="2"/>
      <c r="AE22" s="2"/>
      <c r="AF22" s="2"/>
      <c r="AG22" s="2"/>
      <c r="AH22" s="2"/>
      <c r="AI22" s="2"/>
      <c r="AJ22" s="1"/>
      <c r="AK22" s="1"/>
      <c r="AL22" s="1"/>
      <c r="AM22" s="1"/>
      <c r="AN22" s="1"/>
      <c r="AO22" s="1"/>
      <c r="AP22" s="1"/>
      <c r="AQ22" s="1"/>
      <c r="AR22" s="1"/>
      <c r="AS22" s="1"/>
      <c r="AT22" s="1"/>
      <c r="AU22" s="1"/>
      <c r="AV22" s="249"/>
      <c r="DO22" s="253"/>
    </row>
    <row r="23" spans="1:119" ht="15" customHeight="1">
      <c r="A23" s="2"/>
      <c r="B23" s="141"/>
      <c r="C23" s="141"/>
      <c r="D23" s="141"/>
      <c r="F23" s="141"/>
      <c r="G23" s="2"/>
      <c r="H23" s="2"/>
      <c r="I23" s="2"/>
      <c r="J23" s="1"/>
      <c r="K23" s="2"/>
      <c r="L23" s="2"/>
      <c r="M23" s="2"/>
      <c r="N23" s="2"/>
      <c r="O23" s="2"/>
      <c r="P23" s="2"/>
      <c r="Q23" s="2"/>
      <c r="R23" s="2"/>
      <c r="S23" s="2"/>
      <c r="T23" s="2"/>
      <c r="U23" s="2"/>
      <c r="V23" s="2"/>
      <c r="W23" s="254"/>
      <c r="X23" s="2"/>
      <c r="Y23" s="2"/>
      <c r="Z23" s="2"/>
      <c r="AA23" s="27"/>
      <c r="AB23" s="2"/>
      <c r="AC23" s="2"/>
      <c r="AD23" s="2"/>
      <c r="AE23" s="2"/>
      <c r="AF23" s="2"/>
      <c r="AG23" s="2"/>
      <c r="AH23" s="2"/>
      <c r="AI23" s="2"/>
      <c r="AJ23" s="1"/>
      <c r="AK23" s="1"/>
      <c r="AL23" s="1"/>
      <c r="AM23" s="1"/>
      <c r="AN23" s="1"/>
      <c r="AO23" s="1"/>
      <c r="AP23" s="1"/>
      <c r="AQ23" s="1"/>
      <c r="AR23" s="1"/>
      <c r="AS23" s="1"/>
      <c r="AT23" s="1"/>
      <c r="AU23" s="1"/>
      <c r="AV23" s="249"/>
      <c r="DO23" s="253"/>
    </row>
    <row r="24" spans="1:119" ht="15" customHeight="1">
      <c r="A24" s="2"/>
      <c r="B24" s="150"/>
      <c r="C24" s="150"/>
      <c r="D24" s="150"/>
      <c r="F24" s="150"/>
      <c r="G24" s="2"/>
      <c r="H24" s="2"/>
      <c r="I24" s="2"/>
      <c r="J24" s="1"/>
      <c r="K24" s="2"/>
      <c r="L24" s="2"/>
      <c r="M24" s="2"/>
      <c r="N24" s="2"/>
      <c r="O24" s="2"/>
      <c r="P24" s="2"/>
      <c r="Q24" s="2"/>
      <c r="R24" s="2"/>
      <c r="S24" s="2"/>
      <c r="T24" s="2"/>
      <c r="U24" s="2"/>
      <c r="V24" s="2"/>
      <c r="W24" s="254"/>
      <c r="X24" s="2"/>
      <c r="Y24" s="2"/>
      <c r="Z24" s="2"/>
      <c r="AA24" s="27"/>
      <c r="AB24" s="2"/>
      <c r="AC24" s="2"/>
      <c r="AD24" s="2"/>
      <c r="AE24" s="2"/>
      <c r="AF24" s="2"/>
      <c r="AG24" s="2"/>
      <c r="AH24" s="2"/>
      <c r="AI24" s="2"/>
      <c r="AJ24" s="1"/>
      <c r="AK24" s="1"/>
      <c r="AL24" s="1"/>
      <c r="AM24" s="1"/>
      <c r="AN24" s="1"/>
      <c r="AO24" s="1"/>
      <c r="AP24" s="1"/>
      <c r="AQ24" s="1"/>
      <c r="AR24" s="1"/>
      <c r="AS24" s="1"/>
      <c r="AT24" s="1"/>
      <c r="AU24" s="1"/>
      <c r="AV24" s="249"/>
      <c r="DO24" s="253"/>
    </row>
    <row r="25" spans="1:119" ht="15" customHeight="1">
      <c r="A25" s="2"/>
      <c r="B25" s="1"/>
      <c r="C25" s="1"/>
      <c r="D25" s="27"/>
      <c r="E25" s="287" t="s">
        <v>110</v>
      </c>
      <c r="F25" s="5"/>
      <c r="G25" s="2"/>
      <c r="H25" s="2"/>
      <c r="I25" s="2"/>
      <c r="J25" s="1"/>
      <c r="K25" s="2"/>
      <c r="L25" s="2"/>
      <c r="M25" s="2"/>
      <c r="N25" s="2"/>
      <c r="O25" s="2"/>
      <c r="P25" s="2"/>
      <c r="Q25" s="2"/>
      <c r="R25" s="2"/>
      <c r="S25" s="2"/>
      <c r="T25" s="2"/>
      <c r="U25" s="2"/>
      <c r="V25" s="2"/>
      <c r="W25" s="254"/>
      <c r="X25" s="2"/>
      <c r="Y25" s="2"/>
      <c r="Z25" s="2"/>
      <c r="AA25" s="27"/>
      <c r="AB25" s="2"/>
      <c r="AC25" s="2"/>
      <c r="AD25" s="2"/>
      <c r="AE25" s="2"/>
      <c r="AF25" s="2"/>
      <c r="AG25" s="2"/>
      <c r="AH25" s="2"/>
      <c r="AI25" s="2"/>
      <c r="AJ25" s="1"/>
      <c r="AK25" s="1"/>
      <c r="AL25" s="1"/>
      <c r="AM25" s="1"/>
      <c r="AN25" s="1"/>
      <c r="AO25" s="1"/>
      <c r="AP25" s="1"/>
      <c r="AQ25" s="1"/>
      <c r="AR25" s="1"/>
      <c r="AS25" s="1"/>
      <c r="AT25" s="1"/>
      <c r="AU25" s="1"/>
      <c r="AV25" s="249"/>
      <c r="DO25" s="253"/>
    </row>
    <row r="26" spans="1:119" ht="15" customHeight="1">
      <c r="A26" s="2"/>
      <c r="B26" s="1"/>
      <c r="C26" s="1"/>
      <c r="D26" s="140"/>
      <c r="E26" s="287" t="s">
        <v>59</v>
      </c>
      <c r="F26" s="5"/>
      <c r="G26" s="2"/>
      <c r="H26" s="2"/>
      <c r="I26" s="2"/>
      <c r="J26" s="1"/>
      <c r="K26" s="2"/>
      <c r="L26" s="2"/>
      <c r="M26" s="2"/>
      <c r="N26" s="2"/>
      <c r="O26" s="2"/>
      <c r="P26" s="2"/>
      <c r="Q26" s="2"/>
      <c r="R26" s="2"/>
      <c r="S26" s="2"/>
      <c r="T26" s="2"/>
      <c r="U26" s="2"/>
      <c r="V26" s="2"/>
      <c r="W26" s="254"/>
      <c r="X26" s="2"/>
      <c r="Y26" s="2"/>
      <c r="Z26" s="2"/>
      <c r="AA26" s="27"/>
      <c r="AB26" s="2"/>
      <c r="AC26" s="2"/>
      <c r="AD26" s="2"/>
      <c r="AE26" s="2"/>
      <c r="AF26" s="2"/>
      <c r="AG26" s="2"/>
      <c r="AH26" s="2"/>
      <c r="AI26" s="2"/>
      <c r="AJ26" s="1"/>
      <c r="AK26" s="1"/>
      <c r="AL26" s="1"/>
      <c r="AM26" s="1"/>
      <c r="AN26" s="1"/>
      <c r="AO26" s="1"/>
      <c r="AP26" s="1"/>
      <c r="AQ26" s="1"/>
      <c r="AR26" s="1"/>
      <c r="AS26" s="1"/>
      <c r="AT26" s="1"/>
      <c r="AU26" s="1"/>
      <c r="AV26" s="249"/>
      <c r="DO26" s="253"/>
    </row>
    <row r="27" spans="1:119" ht="15" customHeight="1">
      <c r="A27" s="2"/>
      <c r="B27" s="1"/>
      <c r="C27" s="1"/>
      <c r="D27" s="27"/>
      <c r="E27" s="287" t="s">
        <v>60</v>
      </c>
      <c r="F27" s="5"/>
      <c r="G27" s="2"/>
      <c r="H27" s="2"/>
      <c r="I27" s="2"/>
      <c r="J27" s="1"/>
      <c r="K27" s="2"/>
      <c r="L27" s="2"/>
      <c r="M27" s="2"/>
      <c r="N27" s="2"/>
      <c r="O27" s="2"/>
      <c r="P27" s="2"/>
      <c r="Q27" s="2"/>
      <c r="R27" s="2"/>
      <c r="S27" s="2"/>
      <c r="T27" s="2"/>
      <c r="U27" s="2"/>
      <c r="V27" s="2"/>
      <c r="W27" s="254"/>
      <c r="X27" s="2"/>
      <c r="Y27" s="2"/>
      <c r="Z27" s="2"/>
      <c r="AA27" s="27"/>
      <c r="AB27" s="2"/>
      <c r="AC27" s="2"/>
      <c r="AD27" s="2"/>
      <c r="AE27" s="2"/>
      <c r="AF27" s="2"/>
      <c r="AG27" s="2"/>
      <c r="AH27" s="2"/>
      <c r="AI27" s="2"/>
      <c r="AJ27" s="1"/>
      <c r="AK27" s="1"/>
      <c r="AL27" s="1"/>
      <c r="AM27" s="1"/>
      <c r="AN27" s="1"/>
      <c r="AO27" s="1"/>
      <c r="AP27" s="1"/>
      <c r="AQ27" s="1"/>
      <c r="AR27" s="1"/>
      <c r="AS27" s="1"/>
      <c r="AT27" s="1"/>
      <c r="AU27" s="1"/>
      <c r="AV27" s="249"/>
      <c r="DO27" s="253"/>
    </row>
    <row r="28" spans="1:119" ht="15" customHeight="1">
      <c r="A28" s="2"/>
      <c r="B28" s="1"/>
      <c r="C28" s="1"/>
      <c r="D28" s="27"/>
      <c r="E28" s="5"/>
      <c r="F28" s="5"/>
      <c r="G28" s="2"/>
      <c r="H28" s="2"/>
      <c r="I28" s="2"/>
      <c r="J28" s="1"/>
      <c r="K28" s="2"/>
      <c r="L28" s="2"/>
      <c r="M28" s="2"/>
      <c r="N28" s="2"/>
      <c r="O28" s="2"/>
      <c r="P28" s="2"/>
      <c r="Q28" s="2"/>
      <c r="R28" s="2"/>
      <c r="S28" s="2"/>
      <c r="T28" s="2"/>
      <c r="U28" s="2"/>
      <c r="V28" s="2"/>
      <c r="W28" s="254"/>
      <c r="X28" s="2"/>
      <c r="Y28" s="2"/>
      <c r="Z28" s="2"/>
      <c r="AA28" s="27"/>
      <c r="AB28" s="2"/>
      <c r="AC28" s="2"/>
      <c r="AD28" s="2"/>
      <c r="AE28" s="2"/>
      <c r="AF28" s="2"/>
      <c r="AG28" s="2"/>
      <c r="AH28" s="2"/>
      <c r="AI28" s="2"/>
      <c r="AJ28" s="1"/>
      <c r="AK28" s="1"/>
      <c r="AL28" s="1"/>
      <c r="AM28" s="1"/>
      <c r="AN28" s="1"/>
      <c r="AO28" s="1"/>
      <c r="AP28" s="1"/>
      <c r="AQ28" s="1"/>
      <c r="AR28" s="1"/>
      <c r="AS28" s="1"/>
      <c r="AT28" s="1"/>
      <c r="AU28" s="1"/>
      <c r="AV28" s="249"/>
      <c r="DO28" s="253"/>
    </row>
    <row r="29" spans="1:119" ht="15" customHeight="1">
      <c r="A29" s="2"/>
      <c r="B29" s="1"/>
      <c r="C29" s="1"/>
      <c r="D29" s="27"/>
      <c r="E29" s="7"/>
      <c r="F29" s="5"/>
      <c r="G29" s="2"/>
      <c r="H29" s="2"/>
      <c r="I29" s="2"/>
      <c r="J29" s="1"/>
      <c r="K29" s="2"/>
      <c r="L29" s="2"/>
      <c r="M29" s="2"/>
      <c r="N29" s="2"/>
      <c r="O29" s="2"/>
      <c r="P29" s="2"/>
      <c r="Q29" s="2"/>
      <c r="R29" s="2"/>
      <c r="S29" s="2"/>
      <c r="T29" s="2"/>
      <c r="U29" s="2"/>
      <c r="V29" s="2"/>
      <c r="W29" s="254"/>
      <c r="X29" s="2"/>
      <c r="Y29" s="2"/>
      <c r="Z29" s="2"/>
      <c r="AA29" s="27"/>
      <c r="AB29" s="2"/>
      <c r="AC29" s="2"/>
      <c r="AD29" s="2"/>
      <c r="AE29" s="2"/>
      <c r="AF29" s="2"/>
      <c r="AG29" s="2"/>
      <c r="AH29" s="2"/>
      <c r="AI29" s="2"/>
      <c r="AJ29" s="1"/>
      <c r="AK29" s="1"/>
      <c r="AL29" s="1"/>
      <c r="AM29" s="1"/>
      <c r="AN29" s="1"/>
      <c r="AO29" s="1"/>
      <c r="AP29" s="1"/>
      <c r="AQ29" s="1"/>
      <c r="AR29" s="1"/>
      <c r="AS29" s="1"/>
      <c r="AT29" s="1"/>
      <c r="AU29" s="1"/>
      <c r="AV29" s="249"/>
      <c r="DO29" s="253"/>
    </row>
    <row r="30" spans="1:119" ht="15" customHeight="1">
      <c r="B30" s="1"/>
      <c r="C30" s="1"/>
      <c r="D30" s="140"/>
      <c r="E30" s="7"/>
      <c r="F30" s="5"/>
      <c r="W30" s="254"/>
      <c r="X30" s="2"/>
      <c r="AV30" s="249"/>
      <c r="DO30" s="253"/>
    </row>
    <row r="31" spans="1:119" ht="15" customHeight="1">
      <c r="A31" s="2"/>
      <c r="B31" s="1"/>
      <c r="C31" s="1"/>
      <c r="D31" s="27"/>
      <c r="E31" s="6"/>
      <c r="F31" s="5"/>
      <c r="G31" s="2"/>
      <c r="H31" s="2"/>
      <c r="I31" s="2"/>
      <c r="J31" s="1"/>
      <c r="K31" s="2"/>
      <c r="L31" s="2"/>
      <c r="M31" s="2"/>
      <c r="N31" s="2"/>
      <c r="O31" s="2"/>
      <c r="P31" s="2"/>
      <c r="Q31" s="2"/>
      <c r="R31" s="2"/>
      <c r="S31" s="2"/>
      <c r="T31" s="2"/>
      <c r="U31" s="2"/>
      <c r="V31" s="2"/>
      <c r="W31" s="254"/>
      <c r="X31" s="2"/>
      <c r="Y31" s="2"/>
      <c r="Z31" s="2"/>
      <c r="AA31" s="27"/>
      <c r="AB31" s="2"/>
      <c r="AC31" s="2"/>
      <c r="AD31" s="2"/>
      <c r="AE31" s="2"/>
      <c r="AF31" s="2"/>
      <c r="AG31" s="2"/>
      <c r="AH31" s="2"/>
      <c r="AI31" s="2"/>
      <c r="AJ31" s="1"/>
      <c r="AK31" s="1"/>
      <c r="AL31" s="1"/>
      <c r="AM31" s="1"/>
      <c r="AN31" s="1"/>
      <c r="AO31" s="1"/>
      <c r="AP31" s="1"/>
      <c r="AQ31" s="1"/>
      <c r="AR31" s="1"/>
      <c r="AS31" s="1"/>
      <c r="AT31" s="1"/>
      <c r="AU31" s="1"/>
      <c r="AV31" s="249"/>
      <c r="DO31" s="253"/>
    </row>
    <row r="32" spans="1:119" ht="15" customHeight="1">
      <c r="A32" s="2"/>
      <c r="B32" s="1"/>
      <c r="C32" s="1"/>
      <c r="D32" s="140"/>
      <c r="E32" s="7"/>
      <c r="F32" s="5"/>
      <c r="G32" s="2"/>
      <c r="H32" s="2"/>
      <c r="I32" s="2"/>
      <c r="J32" s="1"/>
      <c r="K32" s="2"/>
      <c r="L32" s="2"/>
      <c r="M32" s="2"/>
      <c r="N32" s="2"/>
      <c r="O32" s="2"/>
      <c r="P32" s="2"/>
      <c r="Q32" s="2"/>
      <c r="R32" s="2"/>
      <c r="S32" s="2"/>
      <c r="T32" s="2"/>
      <c r="U32" s="2"/>
      <c r="V32" s="2"/>
      <c r="W32" s="254"/>
      <c r="X32" s="2"/>
      <c r="Y32" s="2"/>
      <c r="Z32" s="2"/>
      <c r="AA32" s="27"/>
      <c r="AB32" s="2"/>
      <c r="AC32" s="2"/>
      <c r="AD32" s="2"/>
      <c r="AE32" s="2"/>
      <c r="AF32" s="2"/>
      <c r="AG32" s="2"/>
      <c r="AH32" s="2"/>
      <c r="AI32" s="2"/>
      <c r="AJ32" s="1"/>
      <c r="AK32" s="1"/>
      <c r="AL32" s="1"/>
      <c r="AM32" s="1"/>
      <c r="AN32" s="1"/>
      <c r="AO32" s="1"/>
      <c r="AP32" s="1"/>
      <c r="AQ32" s="1"/>
      <c r="AR32" s="1"/>
      <c r="AS32" s="1"/>
      <c r="AT32" s="1"/>
      <c r="AU32" s="1"/>
      <c r="AV32" s="249"/>
      <c r="DO32" s="253"/>
    </row>
    <row r="33" spans="1:119" ht="15" customHeight="1">
      <c r="A33" s="2"/>
      <c r="B33" s="1"/>
      <c r="C33" s="1"/>
      <c r="D33" s="27"/>
      <c r="E33" s="7"/>
      <c r="F33" s="5"/>
      <c r="G33" s="2"/>
      <c r="H33" s="2"/>
      <c r="I33" s="2"/>
      <c r="J33" s="1"/>
      <c r="K33" s="2"/>
      <c r="L33" s="2"/>
      <c r="M33" s="2"/>
      <c r="N33" s="2"/>
      <c r="O33" s="2"/>
      <c r="P33" s="2"/>
      <c r="Q33" s="2"/>
      <c r="R33" s="2"/>
      <c r="S33" s="2"/>
      <c r="T33" s="2"/>
      <c r="U33" s="2"/>
      <c r="V33" s="2"/>
      <c r="W33" s="254"/>
      <c r="X33" s="2"/>
      <c r="Y33" s="2"/>
      <c r="Z33" s="2"/>
      <c r="AA33" s="27"/>
      <c r="AB33" s="2"/>
      <c r="AC33" s="2"/>
      <c r="AD33" s="2"/>
      <c r="AE33" s="2"/>
      <c r="AF33" s="2"/>
      <c r="AG33" s="2"/>
      <c r="AH33" s="2"/>
      <c r="AI33" s="2"/>
      <c r="AJ33" s="1"/>
      <c r="AK33" s="1"/>
      <c r="AL33" s="1"/>
      <c r="AM33" s="1"/>
      <c r="AN33" s="1"/>
      <c r="AO33" s="1"/>
      <c r="AP33" s="1"/>
      <c r="AQ33" s="1"/>
      <c r="AR33" s="1"/>
      <c r="AS33" s="1"/>
      <c r="AT33" s="1"/>
      <c r="AU33" s="1"/>
      <c r="AV33" s="249"/>
      <c r="DO33" s="253"/>
    </row>
    <row r="34" spans="1:119" ht="15" customHeight="1">
      <c r="A34" s="2"/>
      <c r="B34" s="1"/>
      <c r="C34" s="1"/>
      <c r="D34" s="10"/>
      <c r="E34" s="4"/>
      <c r="F34" s="5"/>
      <c r="G34" s="2"/>
      <c r="H34" s="2"/>
      <c r="I34" s="2"/>
      <c r="J34" s="1"/>
      <c r="K34" s="2"/>
      <c r="L34" s="2"/>
      <c r="M34" s="2"/>
      <c r="N34" s="2"/>
      <c r="O34" s="2"/>
      <c r="P34" s="2"/>
      <c r="Q34" s="2"/>
      <c r="R34" s="2"/>
      <c r="S34" s="2"/>
      <c r="T34" s="2"/>
      <c r="U34" s="2"/>
      <c r="V34" s="2"/>
      <c r="W34" s="254"/>
      <c r="X34" s="2"/>
      <c r="Y34" s="2"/>
      <c r="Z34" s="2"/>
      <c r="AA34" s="27"/>
      <c r="AB34" s="2"/>
      <c r="AC34" s="2"/>
      <c r="AD34" s="2"/>
      <c r="AE34" s="2"/>
      <c r="AF34" s="2"/>
      <c r="AG34" s="2"/>
      <c r="AH34" s="2"/>
      <c r="AI34" s="2"/>
      <c r="AJ34" s="1"/>
      <c r="AK34" s="1"/>
      <c r="AL34" s="1"/>
      <c r="AM34" s="1"/>
      <c r="AN34" s="1"/>
      <c r="AO34" s="1"/>
      <c r="AP34" s="1"/>
      <c r="AQ34" s="1"/>
      <c r="AR34" s="1"/>
      <c r="AS34" s="1"/>
      <c r="AT34" s="1"/>
      <c r="AU34" s="1"/>
      <c r="AV34" s="249"/>
      <c r="DO34" s="253"/>
    </row>
    <row r="35" spans="1:119" ht="15" customHeight="1">
      <c r="A35" s="2"/>
      <c r="B35" s="1"/>
      <c r="C35" s="1"/>
      <c r="D35" s="140"/>
      <c r="E35" s="7"/>
      <c r="F35" s="5"/>
      <c r="G35" s="2"/>
      <c r="H35" s="2"/>
      <c r="I35" s="2"/>
      <c r="J35" s="1"/>
      <c r="K35" s="2"/>
      <c r="L35" s="2"/>
      <c r="M35" s="2"/>
      <c r="N35" s="2"/>
      <c r="O35" s="2"/>
      <c r="P35" s="2"/>
      <c r="Q35" s="2"/>
      <c r="R35" s="2"/>
      <c r="S35" s="2"/>
      <c r="T35" s="2"/>
      <c r="U35" s="2"/>
      <c r="V35" s="2"/>
      <c r="W35" s="254"/>
      <c r="X35" s="2"/>
      <c r="Y35" s="2"/>
      <c r="Z35" s="2"/>
      <c r="AA35" s="27"/>
      <c r="AB35" s="2"/>
      <c r="AC35" s="2"/>
      <c r="AD35" s="2"/>
      <c r="AE35" s="2"/>
      <c r="AF35" s="2"/>
      <c r="AG35" s="2"/>
      <c r="AH35" s="2"/>
      <c r="AI35" s="2"/>
      <c r="AJ35" s="1"/>
      <c r="AK35" s="1"/>
      <c r="AL35" s="1"/>
      <c r="AM35" s="1"/>
      <c r="AN35" s="1"/>
      <c r="AO35" s="1"/>
      <c r="AP35" s="1"/>
      <c r="AQ35" s="1"/>
      <c r="AR35" s="1"/>
      <c r="AS35" s="1"/>
      <c r="AT35" s="1"/>
      <c r="AU35" s="1"/>
      <c r="AV35" s="249"/>
      <c r="DO35" s="253"/>
    </row>
    <row r="36" spans="1:119" ht="15" customHeight="1">
      <c r="A36" s="2"/>
      <c r="B36" s="1"/>
      <c r="C36" s="1"/>
      <c r="D36" s="27"/>
      <c r="E36" s="7"/>
      <c r="F36" s="5"/>
      <c r="G36" s="2"/>
      <c r="H36" s="2"/>
      <c r="I36" s="2"/>
      <c r="J36" s="1"/>
      <c r="K36" s="2"/>
      <c r="L36" s="2"/>
      <c r="M36" s="2"/>
      <c r="N36" s="2"/>
      <c r="O36" s="2"/>
      <c r="P36" s="2"/>
      <c r="Q36" s="2"/>
      <c r="R36" s="2"/>
      <c r="S36" s="2"/>
      <c r="T36" s="2"/>
      <c r="U36" s="2"/>
      <c r="V36" s="2"/>
      <c r="W36" s="254"/>
      <c r="X36" s="2"/>
      <c r="Y36" s="2"/>
      <c r="Z36" s="2"/>
      <c r="AB36" s="2"/>
      <c r="AC36" s="2"/>
      <c r="AD36" s="2"/>
      <c r="AE36" s="2"/>
      <c r="AF36" s="2"/>
      <c r="AG36" s="2"/>
      <c r="AH36" s="2"/>
      <c r="AI36" s="2"/>
      <c r="AJ36" s="1"/>
      <c r="AK36" s="1"/>
      <c r="AL36" s="1"/>
      <c r="AM36" s="1"/>
      <c r="AN36" s="1"/>
      <c r="AO36" s="1"/>
      <c r="AP36" s="1"/>
      <c r="AQ36" s="1"/>
      <c r="AR36" s="1"/>
      <c r="AS36" s="1"/>
      <c r="AT36" s="1"/>
      <c r="AU36" s="1"/>
      <c r="AV36" s="249"/>
      <c r="DO36" s="253"/>
    </row>
    <row r="37" spans="1:119" ht="15" customHeight="1">
      <c r="A37" s="2"/>
      <c r="B37" s="1"/>
      <c r="C37" s="1"/>
      <c r="D37" s="10"/>
      <c r="E37" s="4"/>
      <c r="F37" s="5"/>
      <c r="G37" s="2"/>
      <c r="H37" s="2"/>
      <c r="I37" s="2"/>
      <c r="J37" s="1"/>
      <c r="K37" s="2"/>
      <c r="L37" s="2"/>
      <c r="M37" s="2"/>
      <c r="N37" s="2"/>
      <c r="O37" s="2"/>
      <c r="P37" s="2"/>
      <c r="Q37" s="2"/>
      <c r="R37" s="2"/>
      <c r="S37" s="2"/>
      <c r="T37" s="2"/>
      <c r="U37" s="2"/>
      <c r="V37" s="2"/>
      <c r="W37" s="254"/>
      <c r="X37" s="2"/>
      <c r="Y37" s="2"/>
      <c r="Z37" s="2"/>
      <c r="AB37" s="2"/>
      <c r="AC37" s="2"/>
      <c r="AD37" s="2"/>
      <c r="AE37" s="2"/>
      <c r="AF37" s="2"/>
      <c r="AG37" s="2"/>
      <c r="AH37" s="2"/>
      <c r="AI37" s="2"/>
      <c r="AJ37" s="1"/>
      <c r="AK37" s="1"/>
      <c r="AL37" s="1"/>
      <c r="AM37" s="1"/>
      <c r="AN37" s="1"/>
      <c r="AO37" s="1"/>
      <c r="AP37" s="1"/>
      <c r="AQ37" s="1"/>
      <c r="AR37" s="1"/>
      <c r="AS37" s="1"/>
      <c r="AT37" s="1"/>
      <c r="AU37" s="1"/>
      <c r="AV37" s="249"/>
      <c r="DO37" s="253"/>
    </row>
    <row r="38" spans="1:119" ht="15" customHeight="1">
      <c r="A38" s="2"/>
      <c r="B38" s="1"/>
      <c r="C38" s="1"/>
      <c r="D38" s="140"/>
      <c r="E38" s="7"/>
      <c r="F38" s="5"/>
      <c r="G38" s="2"/>
      <c r="H38" s="2"/>
      <c r="I38" s="2"/>
      <c r="J38" s="1"/>
      <c r="K38" s="2"/>
      <c r="L38" s="2"/>
      <c r="M38" s="2"/>
      <c r="N38" s="2"/>
      <c r="O38" s="2"/>
      <c r="P38" s="2"/>
      <c r="Q38" s="2"/>
      <c r="R38" s="2"/>
      <c r="S38" s="2"/>
      <c r="T38" s="2"/>
      <c r="U38" s="2"/>
      <c r="V38" s="2"/>
      <c r="W38" s="254"/>
      <c r="X38" s="2"/>
      <c r="Y38" s="2"/>
      <c r="Z38" s="2"/>
      <c r="AA38" s="287" t="s">
        <v>360</v>
      </c>
      <c r="AB38" s="2"/>
      <c r="AC38" s="2"/>
      <c r="AD38" s="2"/>
      <c r="AE38" s="2"/>
      <c r="AF38" s="2"/>
      <c r="AG38" s="2"/>
      <c r="AH38" s="2"/>
      <c r="AI38" s="2"/>
      <c r="AJ38" s="1"/>
      <c r="AK38" s="1"/>
      <c r="AL38" s="1"/>
      <c r="AM38" s="1"/>
      <c r="AN38" s="1"/>
      <c r="AO38" s="1"/>
      <c r="AP38" s="1"/>
      <c r="AQ38" s="1"/>
      <c r="AR38" s="1"/>
      <c r="AS38" s="1"/>
      <c r="AT38" s="1"/>
      <c r="AU38" s="1"/>
      <c r="AV38" s="249"/>
      <c r="AX38" s="287" t="s">
        <v>163</v>
      </c>
      <c r="DO38" s="253"/>
    </row>
    <row r="39" spans="1:119" ht="15" customHeight="1">
      <c r="A39" s="2"/>
      <c r="B39" s="1"/>
      <c r="C39" s="1"/>
      <c r="D39" s="27"/>
      <c r="E39" s="7"/>
      <c r="F39" s="5"/>
      <c r="G39" s="2"/>
      <c r="H39" s="2"/>
      <c r="I39" s="2"/>
      <c r="J39" s="1"/>
      <c r="K39" s="2"/>
      <c r="L39" s="2"/>
      <c r="M39" s="2"/>
      <c r="N39" s="2"/>
      <c r="O39" s="2"/>
      <c r="P39" s="2"/>
      <c r="Q39" s="2"/>
      <c r="R39" s="2"/>
      <c r="S39" s="2"/>
      <c r="T39" s="2"/>
      <c r="U39" s="2"/>
      <c r="V39" s="2"/>
      <c r="W39" s="254"/>
      <c r="X39" s="2"/>
      <c r="Y39" s="2"/>
      <c r="Z39" s="2"/>
      <c r="AA39" s="287" t="s">
        <v>382</v>
      </c>
      <c r="AB39" s="2"/>
      <c r="AC39" s="2"/>
      <c r="AD39" s="2"/>
      <c r="AE39" s="2"/>
      <c r="AF39" s="2"/>
      <c r="AG39" s="2"/>
      <c r="AH39" s="2"/>
      <c r="AI39" s="2"/>
      <c r="AJ39" s="1"/>
      <c r="AK39" s="1"/>
      <c r="AL39" s="1"/>
      <c r="AM39" s="1"/>
      <c r="AN39" s="1"/>
      <c r="AO39" s="1"/>
      <c r="AP39" s="1"/>
      <c r="AQ39" s="1"/>
      <c r="AR39" s="1"/>
      <c r="AS39" s="1"/>
      <c r="AT39" s="1"/>
      <c r="AU39" s="1"/>
      <c r="AV39" s="249"/>
      <c r="AX39" s="287" t="s">
        <v>430</v>
      </c>
      <c r="DO39" s="253"/>
    </row>
    <row r="40" spans="1:119" ht="15" customHeight="1">
      <c r="A40" s="2"/>
      <c r="B40" s="1"/>
      <c r="C40" s="1"/>
      <c r="D40" s="10"/>
      <c r="E40" s="4"/>
      <c r="F40" s="5"/>
      <c r="G40" s="2"/>
      <c r="H40" s="2"/>
      <c r="I40" s="2"/>
      <c r="J40" s="1"/>
      <c r="K40" s="2"/>
      <c r="L40" s="2"/>
      <c r="M40" s="2"/>
      <c r="N40" s="2"/>
      <c r="O40" s="2"/>
      <c r="P40" s="2"/>
      <c r="Q40" s="2"/>
      <c r="R40" s="2"/>
      <c r="S40" s="2"/>
      <c r="T40" s="2"/>
      <c r="U40" s="2"/>
      <c r="V40" s="2"/>
      <c r="W40" s="254"/>
      <c r="X40" s="2"/>
      <c r="Y40" s="2"/>
      <c r="Z40" s="2"/>
      <c r="AA40" s="287" t="s">
        <v>277</v>
      </c>
      <c r="AB40" s="2"/>
      <c r="AC40" s="2"/>
      <c r="AD40" s="2"/>
      <c r="AE40" s="2"/>
      <c r="AF40" s="2"/>
      <c r="AG40" s="2"/>
      <c r="AH40" s="2"/>
      <c r="AI40" s="2"/>
      <c r="AJ40" s="1"/>
      <c r="AK40" s="1"/>
      <c r="AL40" s="1"/>
      <c r="AM40" s="1"/>
      <c r="AN40" s="1"/>
      <c r="AO40" s="1"/>
      <c r="AP40" s="1"/>
      <c r="AQ40" s="1"/>
      <c r="AR40" s="1"/>
      <c r="AS40" s="1"/>
      <c r="AT40" s="1"/>
      <c r="AU40" s="1"/>
      <c r="AV40" s="249"/>
      <c r="AX40" s="287" t="s">
        <v>431</v>
      </c>
      <c r="DO40" s="253"/>
    </row>
    <row r="41" spans="1:119" ht="15" customHeight="1">
      <c r="A41" s="2"/>
      <c r="B41" s="1"/>
      <c r="C41" s="1"/>
      <c r="D41" s="140"/>
      <c r="E41" s="7"/>
      <c r="F41" s="5"/>
      <c r="G41" s="2"/>
      <c r="H41" s="2"/>
      <c r="I41" s="2"/>
      <c r="J41" s="1"/>
      <c r="K41" s="2"/>
      <c r="L41" s="2"/>
      <c r="M41" s="2"/>
      <c r="N41" s="2"/>
      <c r="O41" s="2"/>
      <c r="P41" s="2"/>
      <c r="Q41" s="2"/>
      <c r="R41" s="2"/>
      <c r="S41" s="2"/>
      <c r="T41" s="2"/>
      <c r="U41" s="2"/>
      <c r="V41" s="2"/>
      <c r="W41" s="254"/>
      <c r="X41" s="2"/>
      <c r="Y41" s="2"/>
      <c r="Z41" s="2"/>
      <c r="AA41" s="287" t="s">
        <v>278</v>
      </c>
      <c r="AB41" s="2"/>
      <c r="AC41" s="2"/>
      <c r="AD41" s="2"/>
      <c r="AE41" s="2"/>
      <c r="AF41" s="2"/>
      <c r="AG41" s="2"/>
      <c r="AH41" s="2"/>
      <c r="AI41" s="2"/>
      <c r="AJ41" s="1"/>
      <c r="AK41" s="1"/>
      <c r="AL41" s="1"/>
      <c r="AM41" s="1"/>
      <c r="AN41" s="1"/>
      <c r="AO41" s="1"/>
      <c r="AP41" s="1"/>
      <c r="AQ41" s="1"/>
      <c r="AR41" s="1"/>
      <c r="AS41" s="1"/>
      <c r="AT41" s="1"/>
      <c r="AU41" s="1"/>
      <c r="AV41" s="249"/>
      <c r="AX41" s="287" t="s">
        <v>387</v>
      </c>
      <c r="DO41" s="253"/>
    </row>
    <row r="42" spans="1:119" ht="15" customHeight="1">
      <c r="A42" s="2"/>
      <c r="B42" s="1"/>
      <c r="C42" s="1"/>
      <c r="D42" s="27"/>
      <c r="E42" s="7"/>
      <c r="F42" s="5"/>
      <c r="G42" s="2"/>
      <c r="H42" s="2"/>
      <c r="I42" s="2"/>
      <c r="J42" s="1"/>
      <c r="K42" s="2"/>
      <c r="L42" s="2"/>
      <c r="M42" s="2"/>
      <c r="N42" s="2"/>
      <c r="O42" s="2"/>
      <c r="P42" s="2"/>
      <c r="Q42" s="2"/>
      <c r="R42" s="2"/>
      <c r="S42" s="2"/>
      <c r="T42" s="2"/>
      <c r="U42" s="2"/>
      <c r="V42" s="2"/>
      <c r="W42" s="254"/>
      <c r="X42" s="2"/>
      <c r="Y42" s="2"/>
      <c r="Z42" s="2"/>
      <c r="AA42" s="287" t="s">
        <v>217</v>
      </c>
      <c r="AB42" s="2"/>
      <c r="AC42" s="2"/>
      <c r="AD42" s="2"/>
      <c r="AE42" s="2"/>
      <c r="AF42" s="2"/>
      <c r="AG42" s="2"/>
      <c r="AH42" s="2"/>
      <c r="AI42" s="2"/>
      <c r="AJ42" s="1"/>
      <c r="AK42" s="1"/>
      <c r="AL42" s="1"/>
      <c r="AM42" s="1"/>
      <c r="AN42" s="1"/>
      <c r="AO42" s="1"/>
      <c r="AP42" s="1"/>
      <c r="AQ42" s="1"/>
      <c r="AR42" s="1"/>
      <c r="AS42" s="1"/>
      <c r="AT42" s="1"/>
      <c r="AU42" s="1"/>
      <c r="AV42" s="249"/>
      <c r="DO42" s="253"/>
    </row>
    <row r="43" spans="1:119" ht="15.95" customHeight="1">
      <c r="B43" s="1"/>
      <c r="C43" s="1"/>
      <c r="D43" s="10"/>
      <c r="E43" s="4"/>
      <c r="F43" s="5"/>
      <c r="J43" s="14"/>
      <c r="K43" s="14"/>
      <c r="L43" s="14"/>
      <c r="M43" s="14"/>
      <c r="N43" s="14"/>
      <c r="O43" s="14"/>
      <c r="P43" s="14"/>
      <c r="Q43" s="14"/>
      <c r="R43" s="14"/>
      <c r="S43" s="14"/>
      <c r="T43" s="14"/>
      <c r="U43" s="14"/>
      <c r="V43" s="14"/>
      <c r="W43" s="249"/>
      <c r="X43" s="2"/>
      <c r="AF43" s="14"/>
      <c r="AT43" s="300" t="s">
        <v>135</v>
      </c>
      <c r="AV43" s="249"/>
      <c r="DO43" s="253"/>
    </row>
    <row r="44" spans="1:119">
      <c r="B44" s="1"/>
      <c r="C44" s="1"/>
      <c r="D44" s="140"/>
      <c r="E44" s="7"/>
      <c r="F44" s="5"/>
      <c r="J44" s="14"/>
      <c r="K44" s="14"/>
      <c r="L44" s="14"/>
      <c r="M44" s="14"/>
      <c r="N44" s="14"/>
      <c r="O44" s="14"/>
      <c r="P44" s="14"/>
      <c r="Q44" s="14"/>
      <c r="R44" s="14"/>
      <c r="S44" s="14"/>
      <c r="T44" s="14"/>
      <c r="U44" s="14"/>
      <c r="V44" s="14"/>
      <c r="W44" s="249"/>
      <c r="X44" s="2"/>
      <c r="AA44" s="27"/>
      <c r="AB44" s="43" t="s">
        <v>301</v>
      </c>
      <c r="AC44" s="43" t="s">
        <v>302</v>
      </c>
      <c r="AD44" s="43" t="s">
        <v>242</v>
      </c>
      <c r="AE44" s="43" t="s">
        <v>243</v>
      </c>
      <c r="AF44" s="43" t="s">
        <v>244</v>
      </c>
      <c r="AG44" s="43" t="s">
        <v>203</v>
      </c>
      <c r="AH44" s="43" t="s">
        <v>204</v>
      </c>
      <c r="AI44" s="26" t="s">
        <v>73</v>
      </c>
      <c r="AJ44" s="26" t="s">
        <v>72</v>
      </c>
      <c r="AK44" s="26" t="s">
        <v>71</v>
      </c>
      <c r="AL44" s="43" t="s">
        <v>70</v>
      </c>
      <c r="AM44" s="43" t="s">
        <v>338</v>
      </c>
      <c r="AN44" s="43" t="s">
        <v>89</v>
      </c>
      <c r="AO44" s="43" t="s">
        <v>88</v>
      </c>
      <c r="AP44" s="43" t="s">
        <v>87</v>
      </c>
      <c r="AQ44" s="26" t="s">
        <v>325</v>
      </c>
      <c r="AR44" s="1"/>
      <c r="AT44" s="301" t="s">
        <v>136</v>
      </c>
      <c r="AV44" s="249"/>
      <c r="DO44" s="253"/>
    </row>
    <row r="45" spans="1:119">
      <c r="B45" s="1"/>
      <c r="C45" s="1"/>
      <c r="D45" s="27"/>
      <c r="E45" s="7"/>
      <c r="F45" s="5"/>
      <c r="J45" s="14"/>
      <c r="K45" s="14"/>
      <c r="L45" s="14"/>
      <c r="M45" s="14"/>
      <c r="N45" s="14"/>
      <c r="O45" s="14"/>
      <c r="P45" s="14"/>
      <c r="Q45" s="14"/>
      <c r="R45" s="14"/>
      <c r="S45" s="14"/>
      <c r="T45" s="14"/>
      <c r="U45" s="14"/>
      <c r="V45" s="14"/>
      <c r="W45" s="249"/>
      <c r="X45" s="2"/>
      <c r="AA45" s="158" t="s">
        <v>157</v>
      </c>
      <c r="AB45" s="181" t="s">
        <v>42</v>
      </c>
      <c r="AC45" s="155" t="s">
        <v>43</v>
      </c>
      <c r="AD45" s="155" t="s">
        <v>44</v>
      </c>
      <c r="AE45" s="155" t="s">
        <v>334</v>
      </c>
      <c r="AF45" s="155" t="s">
        <v>161</v>
      </c>
      <c r="AG45" s="155" t="s">
        <v>162</v>
      </c>
      <c r="AH45" s="155" t="s">
        <v>56</v>
      </c>
      <c r="AI45" s="155" t="s">
        <v>57</v>
      </c>
      <c r="AJ45" s="155" t="s">
        <v>58</v>
      </c>
      <c r="AK45" s="155" t="s">
        <v>306</v>
      </c>
      <c r="AL45" s="155" t="s">
        <v>307</v>
      </c>
      <c r="AM45" s="155" t="s">
        <v>308</v>
      </c>
      <c r="AN45" s="155" t="s">
        <v>309</v>
      </c>
      <c r="AO45" s="155" t="s">
        <v>310</v>
      </c>
      <c r="AP45" s="155" t="s">
        <v>311</v>
      </c>
      <c r="AQ45" s="155" t="s">
        <v>205</v>
      </c>
      <c r="AR45" s="154" t="s">
        <v>86</v>
      </c>
      <c r="AV45" s="249"/>
      <c r="AX45" s="37"/>
      <c r="AY45" s="2"/>
      <c r="AZ45" s="353" t="s">
        <v>146</v>
      </c>
      <c r="BA45" s="354"/>
      <c r="BB45" s="354"/>
      <c r="BC45" s="2"/>
      <c r="BD45" s="355" t="s">
        <v>145</v>
      </c>
      <c r="BE45" s="351"/>
      <c r="BF45" s="351"/>
      <c r="BG45" s="2"/>
      <c r="BH45" s="355" t="s">
        <v>345</v>
      </c>
      <c r="BI45" s="351"/>
      <c r="BJ45" s="351"/>
      <c r="BK45" s="2"/>
      <c r="BL45" s="355" t="s">
        <v>344</v>
      </c>
      <c r="BM45" s="351"/>
      <c r="BN45" s="351"/>
      <c r="BO45" s="2"/>
      <c r="BP45" s="355" t="s">
        <v>343</v>
      </c>
      <c r="BQ45" s="351"/>
      <c r="BR45" s="351"/>
      <c r="BS45" s="2"/>
      <c r="BT45" s="355" t="s">
        <v>342</v>
      </c>
      <c r="BU45" s="351"/>
      <c r="BV45" s="352"/>
      <c r="BX45" s="350" t="s">
        <v>341</v>
      </c>
      <c r="BY45" s="351"/>
      <c r="BZ45" s="352"/>
      <c r="CB45" s="350" t="s">
        <v>14</v>
      </c>
      <c r="CC45" s="351"/>
      <c r="CD45" s="352"/>
      <c r="CF45" s="350" t="s">
        <v>13</v>
      </c>
      <c r="CG45" s="351"/>
      <c r="CH45" s="352"/>
      <c r="CJ45" s="350" t="s">
        <v>12</v>
      </c>
      <c r="CK45" s="351"/>
      <c r="CL45" s="352"/>
      <c r="CN45" s="350" t="s">
        <v>19</v>
      </c>
      <c r="CO45" s="351"/>
      <c r="CP45" s="352"/>
      <c r="CR45" s="350" t="s">
        <v>47</v>
      </c>
      <c r="CS45" s="351"/>
      <c r="CT45" s="352"/>
      <c r="CV45" s="350" t="s">
        <v>33</v>
      </c>
      <c r="CW45" s="351"/>
      <c r="CX45" s="352"/>
      <c r="CZ45" s="350" t="s">
        <v>32</v>
      </c>
      <c r="DA45" s="351"/>
      <c r="DB45" s="352"/>
      <c r="DD45" s="350" t="s">
        <v>31</v>
      </c>
      <c r="DE45" s="351"/>
      <c r="DF45" s="352"/>
      <c r="DH45" s="350" t="s">
        <v>30</v>
      </c>
      <c r="DI45" s="351"/>
      <c r="DJ45" s="351"/>
      <c r="DK45" s="2"/>
      <c r="DL45" s="2"/>
      <c r="DO45" s="253"/>
    </row>
    <row r="46" spans="1:119" ht="15.75">
      <c r="B46" s="1"/>
      <c r="C46" s="1"/>
      <c r="D46" s="10"/>
      <c r="E46" s="4"/>
      <c r="F46" s="5"/>
      <c r="J46" s="14"/>
      <c r="K46" s="14"/>
      <c r="L46" s="14"/>
      <c r="M46" s="14"/>
      <c r="N46" s="14"/>
      <c r="O46" s="14"/>
      <c r="P46" s="14"/>
      <c r="Q46" s="14"/>
      <c r="R46" s="14"/>
      <c r="S46" s="14"/>
      <c r="T46" s="14"/>
      <c r="U46" s="14"/>
      <c r="V46" s="14"/>
      <c r="W46" s="249"/>
      <c r="X46" s="2"/>
      <c r="AA46" s="159" t="s">
        <v>304</v>
      </c>
      <c r="AB46" s="21">
        <f>(AB90*Visualisation!$J$94)+(AB117*Visualisation!$J$95)+(AB144*Visualisation!$J$96)+(AB171*Visualisation!$J$97)+(AB198*Visualisation!$J$98)+(AB225*Visualisation!$J$99)+(AB252*Visualisation!$J$100)+(AB279*Visualisation!$J$101)</f>
        <v>0</v>
      </c>
      <c r="AC46" s="21">
        <f>(AC90*Visualisation!$J$94)+(AC117*Visualisation!$J$95)+(AC144*Visualisation!$J$96)+(AC171*Visualisation!$J$97)+(AC198*Visualisation!$J$98)+(AC225*Visualisation!$J$99)+(AC252*Visualisation!$J$100)+(AC279*Visualisation!$J$101)</f>
        <v>6.5954043008852338E-5</v>
      </c>
      <c r="AD46" s="21">
        <f>(AD90*Visualisation!$J$94)+(AD117*Visualisation!$J$95)+(AD144*Visualisation!$J$96)+(AD171*Visualisation!$J$97)+(AD198*Visualisation!$J$98)+(AD225*Visualisation!$J$99)+(AD252*Visualisation!$J$100)+(AD279*Visualisation!$J$101)</f>
        <v>1.1723926831460075E-2</v>
      </c>
      <c r="AE46" s="21">
        <f>(AE90*Visualisation!$J$94)+(AE117*Visualisation!$J$95)+(AE144*Visualisation!$J$96)+(AE171*Visualisation!$J$97)+(AE198*Visualisation!$J$98)+(AE225*Visualisation!$J$99)+(AE252*Visualisation!$J$100)+(AE279*Visualisation!$J$101)</f>
        <v>2.0752620458086572E-2</v>
      </c>
      <c r="AF46" s="21">
        <f>(AF90*Visualisation!$J$94)+(AF117*Visualisation!$J$95)+(AF144*Visualisation!$J$96)+(AF171*Visualisation!$J$97)+(AF198*Visualisation!$J$98)+(AF225*Visualisation!$J$99)+(AF252*Visualisation!$J$100)+(AF279*Visualisation!$J$101)</f>
        <v>1.8610436617319249E-2</v>
      </c>
      <c r="AG46" s="21">
        <f>(AG90*Visualisation!$J$94)+(AG117*Visualisation!$J$95)+(AG144*Visualisation!$J$96)+(AG171*Visualisation!$J$97)+(AG198*Visualisation!$J$98)+(AG225*Visualisation!$J$99)+(AG252*Visualisation!$J$100)+(AG279*Visualisation!$J$101)</f>
        <v>2.4807947084199058E-2</v>
      </c>
      <c r="AH46" s="21">
        <f>(AH90*Visualisation!$J$94)+(AH117*Visualisation!$J$95)+(AH144*Visualisation!$J$96)+(AH171*Visualisation!$J$97)+(AH198*Visualisation!$J$98)+(AH225*Visualisation!$J$99)+(AH252*Visualisation!$J$100)+(AH279*Visualisation!$J$101)</f>
        <v>0.18153601483853518</v>
      </c>
      <c r="AI46" s="21">
        <f>(AI90*Visualisation!$J$94)+(AI117*Visualisation!$J$95)+(AI144*Visualisation!$J$96)+(AI171*Visualisation!$J$97)+(AI198*Visualisation!$J$98)+(AI225*Visualisation!$J$99)+(AI252*Visualisation!$J$100)+(AI279*Visualisation!$J$101)</f>
        <v>0.18082453820800382</v>
      </c>
      <c r="AJ46" s="21">
        <f>(AJ90*Visualisation!$J$94)+(AJ117*Visualisation!$J$95)+(AJ144*Visualisation!$J$96)+(AJ171*Visualisation!$J$97)+(AJ198*Visualisation!$J$98)+(AJ225*Visualisation!$J$99)+(AJ252*Visualisation!$J$100)+(AJ279*Visualisation!$J$101)</f>
        <v>0.2179608313889195</v>
      </c>
      <c r="AK46" s="21">
        <f>(AK90*Visualisation!$J$94)+(AK117*Visualisation!$J$95)+(AK144*Visualisation!$J$96)+(AK171*Visualisation!$J$97)+(AK198*Visualisation!$J$98)+(AK225*Visualisation!$J$99)+(AK252*Visualisation!$J$100)+(AK279*Visualisation!$J$101)</f>
        <v>4.6152819529163724E-2</v>
      </c>
      <c r="AL46" s="21">
        <f>(AL90*Visualisation!$J$94)+(AL117*Visualisation!$J$95)+(AL144*Visualisation!$J$96)+(AL171*Visualisation!$J$97)+(AL198*Visualisation!$J$98)+(AL225*Visualisation!$J$99)+(AL252*Visualisation!$J$100)+(AL279*Visualisation!$J$101)</f>
        <v>4.2314930348873077E-2</v>
      </c>
      <c r="AM46" s="21">
        <f>(AM90*Visualisation!$J$94)+(AM117*Visualisation!$J$95)+(AM144*Visualisation!$J$96)+(AM171*Visualisation!$J$97)+(AM198*Visualisation!$J$98)+(AM225*Visualisation!$J$99)+(AM252*Visualisation!$J$100)+(AM279*Visualisation!$J$101)</f>
        <v>6.9067430292683321E-2</v>
      </c>
      <c r="AN46" s="21">
        <f>(AN90*Visualisation!$J$94)+(AN117*Visualisation!$J$95)+(AN144*Visualisation!$J$96)+(AN171*Visualisation!$J$97)+(AN198*Visualisation!$J$98)+(AN225*Visualisation!$J$99)+(AN252*Visualisation!$J$100)+(AN279*Visualisation!$J$101)</f>
        <v>0.50692126739701782</v>
      </c>
      <c r="AO46" s="21">
        <f>(AO90*Visualisation!$J$94)+(AO117*Visualisation!$J$95)+(AO144*Visualisation!$J$96)+(AO171*Visualisation!$J$97)+(AO198*Visualisation!$J$98)+(AO225*Visualisation!$J$99)+(AO252*Visualisation!$J$100)+(AO279*Visualisation!$J$101)</f>
        <v>3.101984343641455E-3</v>
      </c>
      <c r="AP46" s="21">
        <f>(AP90*Visualisation!$J$94)+(AP117*Visualisation!$J$95)+(AP144*Visualisation!$J$96)+(AP171*Visualisation!$J$97)+(AP198*Visualisation!$J$98)+(AP225*Visualisation!$J$99)+(AP252*Visualisation!$J$100)+(AP279*Visualisation!$J$101)</f>
        <v>3.0119681579509672E-2</v>
      </c>
      <c r="AQ46" s="202">
        <f>(AQ90*Visualisation!$J$94)+(AQ117*Visualisation!$J$95)+(AQ144*Visualisation!$J$96)+(AQ171*Visualisation!$J$97)+(AQ198*Visualisation!$J$98)+(AQ225*Visualisation!$J$99)+(AQ252*Visualisation!$J$100)+(AQ279*Visualisation!$J$101)</f>
        <v>0.10686555261410639</v>
      </c>
      <c r="AR46" s="54">
        <f>SUM(AB46:AQ46)</f>
        <v>1.4608259355745281</v>
      </c>
      <c r="AT46" s="298">
        <v>1</v>
      </c>
      <c r="AV46" s="249"/>
      <c r="AX46" s="11"/>
      <c r="AY46" s="158" t="s">
        <v>157</v>
      </c>
      <c r="AZ46" s="216" t="s">
        <v>65</v>
      </c>
      <c r="BA46" s="216" t="s">
        <v>66</v>
      </c>
      <c r="BB46" s="217" t="s">
        <v>67</v>
      </c>
      <c r="BC46" s="2"/>
      <c r="BD46" s="207" t="s">
        <v>68</v>
      </c>
      <c r="BE46" s="207" t="s">
        <v>69</v>
      </c>
      <c r="BF46" s="208" t="s">
        <v>286</v>
      </c>
      <c r="BG46" s="2"/>
      <c r="BH46" s="216" t="s">
        <v>287</v>
      </c>
      <c r="BI46" s="216" t="s">
        <v>288</v>
      </c>
      <c r="BJ46" s="217" t="s">
        <v>289</v>
      </c>
      <c r="BK46" s="2"/>
      <c r="BL46" s="207" t="s">
        <v>124</v>
      </c>
      <c r="BM46" s="207" t="s">
        <v>125</v>
      </c>
      <c r="BN46" s="208" t="s">
        <v>336</v>
      </c>
      <c r="BO46" s="2"/>
      <c r="BP46" s="207" t="s">
        <v>223</v>
      </c>
      <c r="BQ46" s="207" t="s">
        <v>224</v>
      </c>
      <c r="BR46" s="208" t="s">
        <v>225</v>
      </c>
      <c r="BS46" s="2"/>
      <c r="BT46" s="207" t="s">
        <v>226</v>
      </c>
      <c r="BU46" s="207" t="s">
        <v>227</v>
      </c>
      <c r="BV46" s="271" t="s">
        <v>228</v>
      </c>
      <c r="BX46" s="272" t="s">
        <v>229</v>
      </c>
      <c r="BY46" s="207" t="s">
        <v>373</v>
      </c>
      <c r="BZ46" s="271" t="s">
        <v>374</v>
      </c>
      <c r="CB46" s="272" t="s">
        <v>375</v>
      </c>
      <c r="CC46" s="207" t="s">
        <v>376</v>
      </c>
      <c r="CD46" s="271" t="s">
        <v>377</v>
      </c>
      <c r="CF46" s="272" t="s">
        <v>208</v>
      </c>
      <c r="CG46" s="207" t="s">
        <v>209</v>
      </c>
      <c r="CH46" s="271" t="s">
        <v>210</v>
      </c>
      <c r="CJ46" s="273" t="s">
        <v>15</v>
      </c>
      <c r="CK46" s="208" t="s">
        <v>126</v>
      </c>
      <c r="CL46" s="271" t="s">
        <v>237</v>
      </c>
      <c r="CN46" s="273" t="s">
        <v>238</v>
      </c>
      <c r="CO46" s="208" t="s">
        <v>239</v>
      </c>
      <c r="CP46" s="271" t="s">
        <v>240</v>
      </c>
      <c r="CR46" s="273" t="s">
        <v>241</v>
      </c>
      <c r="CS46" s="208" t="s">
        <v>54</v>
      </c>
      <c r="CT46" s="271" t="s">
        <v>20</v>
      </c>
      <c r="CV46" s="273" t="s">
        <v>21</v>
      </c>
      <c r="CW46" s="208" t="s">
        <v>22</v>
      </c>
      <c r="CX46" s="271" t="s">
        <v>23</v>
      </c>
      <c r="CZ46" s="273" t="s">
        <v>24</v>
      </c>
      <c r="DA46" s="208" t="s">
        <v>127</v>
      </c>
      <c r="DB46" s="271" t="s">
        <v>115</v>
      </c>
      <c r="DD46" s="272" t="s">
        <v>147</v>
      </c>
      <c r="DE46" s="207" t="s">
        <v>28</v>
      </c>
      <c r="DF46" s="271" t="s">
        <v>2</v>
      </c>
      <c r="DH46" s="272" t="s">
        <v>3</v>
      </c>
      <c r="DI46" s="207" t="s">
        <v>4</v>
      </c>
      <c r="DJ46" s="208" t="s">
        <v>64</v>
      </c>
      <c r="DK46" s="2"/>
      <c r="DL46" s="2"/>
      <c r="DO46" s="253"/>
    </row>
    <row r="47" spans="1:119" ht="15.75">
      <c r="B47" s="1"/>
      <c r="C47" s="1"/>
      <c r="D47" s="140"/>
      <c r="E47" s="7"/>
      <c r="F47" s="5"/>
      <c r="J47" s="14"/>
      <c r="K47" s="14"/>
      <c r="L47" s="14"/>
      <c r="M47" s="14"/>
      <c r="N47" s="14"/>
      <c r="O47" s="14"/>
      <c r="P47" s="14"/>
      <c r="Q47" s="14"/>
      <c r="R47" s="14"/>
      <c r="S47" s="14"/>
      <c r="T47" s="14"/>
      <c r="U47" s="14"/>
      <c r="V47" s="14"/>
      <c r="W47" s="249"/>
      <c r="X47" s="2"/>
      <c r="AA47" s="159" t="s">
        <v>231</v>
      </c>
      <c r="AB47" s="21">
        <f>(AB91*Visualisation!$J$94)+(AB118*Visualisation!$J$95)+(AB145*Visualisation!$J$96)+(AB172*Visualisation!$J$97)+(AB199*Visualisation!$J$98)+(AB226*Visualisation!$J$99)+(AB253*Visualisation!$J$100)+(AB280*Visualisation!$J$101)</f>
        <v>6.6797991514408017E-2</v>
      </c>
      <c r="AC47" s="21">
        <f>(AC91*Visualisation!$J$94)+(AC118*Visualisation!$J$95)+(AC145*Visualisation!$J$96)+(AC172*Visualisation!$J$97)+(AC199*Visualisation!$J$98)+(AC226*Visualisation!$J$99)+(AC253*Visualisation!$J$100)+(AC280*Visualisation!$J$101)</f>
        <v>0</v>
      </c>
      <c r="AD47" s="21">
        <f>(AD91*Visualisation!$J$94)+(AD118*Visualisation!$J$95)+(AD145*Visualisation!$J$96)+(AD172*Visualisation!$J$97)+(AD199*Visualisation!$J$98)+(AD226*Visualisation!$J$99)+(AD253*Visualisation!$J$100)+(AD280*Visualisation!$J$101)</f>
        <v>7.6994434524638347E-2</v>
      </c>
      <c r="AE47" s="21">
        <f>(AE91*Visualisation!$J$94)+(AE118*Visualisation!$J$95)+(AE145*Visualisation!$J$96)+(AE172*Visualisation!$J$97)+(AE199*Visualisation!$J$98)+(AE226*Visualisation!$J$99)+(AE253*Visualisation!$J$100)+(AE280*Visualisation!$J$101)</f>
        <v>2.3524038445851929E-2</v>
      </c>
      <c r="AF47" s="21">
        <f>(AF91*Visualisation!$J$94)+(AF118*Visualisation!$J$95)+(AF145*Visualisation!$J$96)+(AF172*Visualisation!$J$97)+(AF199*Visualisation!$J$98)+(AF226*Visualisation!$J$99)+(AF253*Visualisation!$J$100)+(AF280*Visualisation!$J$101)</f>
        <v>2.1263931763796276E-2</v>
      </c>
      <c r="AG47" s="21">
        <f>(AG91*Visualisation!$J$94)+(AG118*Visualisation!$J$95)+(AG145*Visualisation!$J$96)+(AG172*Visualisation!$J$97)+(AG199*Visualisation!$J$98)+(AG226*Visualisation!$J$99)+(AG253*Visualisation!$J$100)+(AG280*Visualisation!$J$101)</f>
        <v>2.7053167460009866E-2</v>
      </c>
      <c r="AH47" s="21">
        <f>(AH91*Visualisation!$J$94)+(AH118*Visualisation!$J$95)+(AH145*Visualisation!$J$96)+(AH172*Visualisation!$J$97)+(AH199*Visualisation!$J$98)+(AH226*Visualisation!$J$99)+(AH253*Visualisation!$J$100)+(AH280*Visualisation!$J$101)</f>
        <v>0.18739851857787693</v>
      </c>
      <c r="AI47" s="21">
        <f>(AI91*Visualisation!$J$94)+(AI118*Visualisation!$J$95)+(AI145*Visualisation!$J$96)+(AI172*Visualisation!$J$97)+(AI199*Visualisation!$J$98)+(AI226*Visualisation!$J$99)+(AI253*Visualisation!$J$100)+(AI280*Visualisation!$J$101)</f>
        <v>0.18692975003725659</v>
      </c>
      <c r="AJ47" s="21">
        <f>(AJ91*Visualisation!$J$94)+(AJ118*Visualisation!$J$95)+(AJ145*Visualisation!$J$96)+(AJ172*Visualisation!$J$97)+(AJ199*Visualisation!$J$98)+(AJ226*Visualisation!$J$99)+(AJ253*Visualisation!$J$100)+(AJ280*Visualisation!$J$101)</f>
        <v>0.22269514073018049</v>
      </c>
      <c r="AK47" s="21">
        <f>(AK91*Visualisation!$J$94)+(AK118*Visualisation!$J$95)+(AK145*Visualisation!$J$96)+(AK172*Visualisation!$J$97)+(AK199*Visualisation!$J$98)+(AK226*Visualisation!$J$99)+(AK253*Visualisation!$J$100)+(AK280*Visualisation!$J$101)</f>
        <v>4.9551417312901816E-2</v>
      </c>
      <c r="AL47" s="21">
        <f>(AL91*Visualisation!$J$94)+(AL118*Visualisation!$J$95)+(AL145*Visualisation!$J$96)+(AL172*Visualisation!$J$97)+(AL199*Visualisation!$J$98)+(AL226*Visualisation!$J$99)+(AL253*Visualisation!$J$100)+(AL280*Visualisation!$J$101)</f>
        <v>4.6035087970150552E-2</v>
      </c>
      <c r="AM47" s="21">
        <f>(AM91*Visualisation!$J$94)+(AM118*Visualisation!$J$95)+(AM145*Visualisation!$J$96)+(AM172*Visualisation!$J$97)+(AM199*Visualisation!$J$98)+(AM226*Visualisation!$J$99)+(AM253*Visualisation!$J$100)+(AM280*Visualisation!$J$101)</f>
        <v>7.1019861225249795E-2</v>
      </c>
      <c r="AN47" s="21">
        <f>(AN91*Visualisation!$J$94)+(AN118*Visualisation!$J$95)+(AN145*Visualisation!$J$96)+(AN172*Visualisation!$J$97)+(AN199*Visualisation!$J$98)+(AN226*Visualisation!$J$99)+(AN253*Visualisation!$J$100)+(AN280*Visualisation!$J$101)</f>
        <v>0.50724426508255527</v>
      </c>
      <c r="AO47" s="21">
        <f>(AO91*Visualisation!$J$94)+(AO118*Visualisation!$J$95)+(AO145*Visualisation!$J$96)+(AO172*Visualisation!$J$97)+(AO199*Visualisation!$J$98)+(AO226*Visualisation!$J$99)+(AO253*Visualisation!$J$100)+(AO280*Visualisation!$J$101)</f>
        <v>3.1593524301799193E-3</v>
      </c>
      <c r="AP47" s="21">
        <f>(AP91*Visualisation!$J$94)+(AP118*Visualisation!$J$95)+(AP145*Visualisation!$J$96)+(AP172*Visualisation!$J$97)+(AP199*Visualisation!$J$98)+(AP226*Visualisation!$J$99)+(AP253*Visualisation!$J$100)+(AP280*Visualisation!$J$101)</f>
        <v>3.3152893627657366E-2</v>
      </c>
      <c r="AQ47" s="202">
        <f>(AQ91*Visualisation!$J$94)+(AQ118*Visualisation!$J$95)+(AQ145*Visualisation!$J$96)+(AQ172*Visualisation!$J$97)+(AQ199*Visualisation!$J$98)+(AQ226*Visualisation!$J$99)+(AQ253*Visualisation!$J$100)+(AQ280*Visualisation!$J$101)</f>
        <v>0.11071839668234026</v>
      </c>
      <c r="AR47" s="54">
        <f t="shared" ref="AR47:AR61" si="0">SUM(AB47:AQ47)</f>
        <v>1.6335382473850533</v>
      </c>
      <c r="AT47" s="298">
        <v>2</v>
      </c>
      <c r="AV47" s="249"/>
      <c r="AX47"/>
      <c r="AY47" s="188" t="s">
        <v>148</v>
      </c>
      <c r="AZ47" s="218">
        <f>(($AB$46*Visualisation!$K94)+($AB$47*Visualisation!$K94)+($AB$48*Visualisation!$K94)+($AB$49*Visualisation!$K94)+($AB$50*Visualisation!$K94)+($AB$51*Visualisation!$K94)+($AB$52*Visualisation!$K94)+($AB$53*Visualisation!$K94)+($AB$54*Visualisation!$K94)+($AB$55*Visualisation!$K94)+($AB$56*Visualisation!$K94)+($AB$57*Visualisation!$K94)+($AB$58*Visualisation!$K94)+($AB$59*Visualisation!$K94)+($AB$60*Visualisation!$K94)+($AB$61*Visualisation!$K94))*$BD$86</f>
        <v>-0.79981253177890022</v>
      </c>
      <c r="BA47" s="218">
        <f>(($AB$46*Visualisation!$K94)+($AC$46*Visualisation!$K94)+($AD$46*Visualisation!$K94)+($AE$46*Visualisation!$K94)+($AF$46*Visualisation!$K94)+($AG$46*Visualisation!$K94)+($AH$46*Visualisation!$K94)+($AI$46*Visualisation!$K94)+($AJ$46*Visualisation!$K94)+($AK$46*Visualisation!$K94)+($AL$46*Visualisation!$K94)+($AM$46*Visualisation!$K94)+($AN$46*Visualisation!$K94)+($AO$46*Visualisation!$K94)+($AP$46*Visualisation!$K94)+($AQ$46*Visualisation!$K94))</f>
        <v>0.48689328432699008</v>
      </c>
      <c r="BB47" s="218"/>
      <c r="BC47" s="2"/>
      <c r="BD47" s="215">
        <f>(($AC$46*Visualisation!$K94)+($AC$47*Visualisation!$K94)+($AC$48*Visualisation!$K94)+($AC$49*Visualisation!$K94)+($AC$50*Visualisation!$K94)+($AC$51*Visualisation!$K94)+($AC$52*Visualisation!$K94)+($AC$53*Visualisation!$K94)+($AC$54*Visualisation!$K94)+($AC$55*Visualisation!$K94)+($AC$56*Visualisation!$K94)+($AC$57*Visualisation!$K94)+($AC$58*Visualisation!$K94)+($AC$59*Visualisation!$K94)+($AC$60*Visualisation!$K94)+($AC$61*Visualisation!$K94))*$BD$86</f>
        <v>-0.75365119432359862</v>
      </c>
      <c r="BE47" s="21">
        <f>(($AB$47*Visualisation!$K94)+($AC$47*Visualisation!$K94)+($AD$47*Visualisation!$K94)+($AE$47*Visualisation!$K94)+($AF$47*Visualisation!$K94)+($AG$47*Visualisation!$K94)+($AH$47*Visualisation!$K94)+($AI$47*Visualisation!$K94)+($AJ$47*Visualisation!$K94)+($AK$47*Visualisation!$K94)+($AL$47*Visualisation!$K94)+($AM$47*Visualisation!$K94)+($AN$47*Visualisation!$K94)+($AO$47*Visualisation!$K94)+($AP$47*Visualisation!$K94)+($AQ$47*Visualisation!$K94))</f>
        <v>0.54445829785343824</v>
      </c>
      <c r="BF47" s="2"/>
      <c r="BG47" s="2"/>
      <c r="BH47" s="218">
        <f>(($AD$46*Visualisation!$K94)+($AD$47*Visualisation!$K94)+($AD$48*Visualisation!$K94)+($AD$49*Visualisation!$K94)+($AD$50*Visualisation!$K94)+($AD$51*Visualisation!$K94)+($AD$52*Visualisation!$K94)+($AD$53*Visualisation!$K94)+($AD$54*Visualisation!$K94)+($AD$55*Visualisation!$K94)+($AD$56*Visualisation!$K94)+($AD$57*Visualisation!$K94)+($AD$58*Visualisation!$K94)+($AD$59*Visualisation!$K94)+($AD$60*Visualisation!$K94)+($AD$61*Visualisation!$K94))*$BD$86</f>
        <v>-0.50256351777026242</v>
      </c>
      <c r="BI47" s="218">
        <f>(($AB$48*Visualisation!$K94)+($AC$48*Visualisation!$K94)+($AD$48*Visualisation!$K94)+($AE$48*Visualisation!$K94)+($AF$48*Visualisation!$K94)+($AG$48*Visualisation!$K94)+($AH$48*Visualisation!$K94)+($AI$48*Visualisation!$K94)+($AJ$48*Visualisation!$K94)+($AK$48*Visualisation!$K94)+($AL$48*Visualisation!$K94)+($AM$48*Visualisation!$K94)+($AN$48*Visualisation!$K94)+($AO$48*Visualisation!$K94)+($AP$48*Visualisation!$K94)+($AQ$48*Visualisation!$K94))</f>
        <v>0.98619731422814783</v>
      </c>
      <c r="BJ47" s="220"/>
      <c r="BK47" s="2"/>
      <c r="BL47" s="21">
        <f>(($AE$46*Visualisation!$K94)+($AE$47*Visualisation!$K94)+($AE$48*Visualisation!$K94)+($AE$49*Visualisation!$K94)+($AE$50*Visualisation!$K94)+($AE$51*Visualisation!$K94)+($AE$52*Visualisation!$K94)+($AE$53*Visualisation!$K94)+($AE$54*Visualisation!$K94)+($AE$55*Visualisation!$K94)+($AE$56*Visualisation!$K94)+($AE$57*Visualisation!$K94)+($AE$58*Visualisation!$K94)+($AE$59*Visualisation!$K94)+($AE$60*Visualisation!$K94)+($AE$61*Visualisation!$K94))*$BD$86</f>
        <v>-0.7138683236687664</v>
      </c>
      <c r="BM47" s="21">
        <f>(($AB$49*Visualisation!$K94)+($AC$49*Visualisation!$K94)+($AD$49*Visualisation!$K94)+($AE$49*Visualisation!$K94)+($AF$49*Visualisation!$K94)+($AG$49*Visualisation!$K94)+($AH$49*Visualisation!$K94)+($AI$49*Visualisation!$K94)+($AJ$49*Visualisation!$K94)+($AK$49*Visualisation!$K94)+($AL$49*Visualisation!$K94)+($AM$49*Visualisation!$K94)+($AN$49*Visualisation!$K94)+($AO$49*Visualisation!$K94)+($AP$49*Visualisation!$K94)+($AQ$49*Visualisation!$K94))</f>
        <v>0.46066691698780132</v>
      </c>
      <c r="BN47" s="2"/>
      <c r="BO47" s="2"/>
      <c r="BP47" s="21">
        <f>(($AF$46*Visualisation!$K94)+($AF$47*Visualisation!$K94)+($AF$48*Visualisation!$K94)+($AF$49*Visualisation!$K94)+($AF$50*Visualisation!$K94)+($AF$51*Visualisation!$K94)+($AF$52*Visualisation!$K94)+($AF$53*Visualisation!$K94)+($AF$54*Visualisation!$K94)+($AF$55*Visualisation!$K94)+($AF$56*Visualisation!$K94)+($AF$57*Visualisation!$K94)+($AF$58*Visualisation!$K94)+($AF$59*Visualisation!$K94)+($AF$60*Visualisation!$K94)+($AF$61*Visualisation!$K94))*$BD$86</f>
        <v>-0.62060318584590868</v>
      </c>
      <c r="BQ47" s="21">
        <f>(($AB$50*Visualisation!$K94)+($AC$50*Visualisation!$K94)+($AD$50*Visualisation!$K94)+($AE$50*Visualisation!$K94)+($AF$50*Visualisation!$K94)+($AG$50*Visualisation!$K94)+($AH$50*Visualisation!$K94)+($AI$50*Visualisation!$K94)+($AJ$50*Visualisation!$K94)+($AK$50*Visualisation!$K94)+($AL$50*Visualisation!$K94)+($AM$50*Visualisation!$K94)+($AN$50*Visualisation!$K94)+($AO$50*Visualisation!$K94)+($AP$50*Visualisation!$K94)+($AQ$50*Visualisation!$K94))</f>
        <v>0.56074401516412453</v>
      </c>
      <c r="BR47" s="2"/>
      <c r="BS47" s="2"/>
      <c r="BT47" s="21">
        <f>(($AG$46*Visualisation!$K94)+($AG$47*Visualisation!$K94)+($AG$48*Visualisation!$K94)+($AG$49*Visualisation!$K94)+($AG$50*Visualisation!$K94)+($AG$51*Visualisation!$K94)+($AG$52*Visualisation!$K94)+($AG$53*Visualisation!$K94)+($AG$54*Visualisation!$K94)+($AG$55*Visualisation!$K94)+($AG$56*Visualisation!$K94)+($AG$57*Visualisation!$K94)+($AG$58*Visualisation!$K94)+($AG$59*Visualisation!$K94)+($AG$60*Visualisation!$K94)+($AG$61*Visualisation!$K94))*$BD$86</f>
        <v>-0.18772967803319204</v>
      </c>
      <c r="BU47" s="21">
        <f>(($AB$51*Visualisation!$K94)+($AC$51*Visualisation!$K94)+($AD$51*Visualisation!$K94)+($AE$51*Visualisation!$K94)+($AF$51*Visualisation!$K94)+($AG$51*Visualisation!$K94)+($AH$51*Visualisation!$K94)+($AI$51*Visualisation!$K94)+($AJ$51*Visualisation!$K94)+($AK$51*Visualisation!$K94)+($AL$51*Visualisation!$K94)+($AM$51*Visualisation!$K94)+($AN$51*Visualisation!$K94)+($AO$51*Visualisation!$K94)+($AP$51*Visualisation!$K94)+($AQ$51*Visualisation!$K94))</f>
        <v>1.2059535600916926</v>
      </c>
      <c r="BV47" s="2"/>
      <c r="BX47" s="21">
        <f>(($AH$46*Visualisation!$K94)+($AH$47*Visualisation!$K94)+($AH$48*Visualisation!$K94)+($AH$49*Visualisation!$K94)+($AH$50*Visualisation!$K94)+($AH$51*Visualisation!$K94)+($AH$52*Visualisation!$K94)+($AH$53*Visualisation!$K94)+($AH$54*Visualisation!$K94)+($AH$55*Visualisation!$K94)+($AH$56*Visualisation!$K94)+($AH$57*Visualisation!$K94)+($AH$58*Visualisation!$K94)+($AH$59*Visualisation!$K94)+($AH$60*Visualisation!$K94)+($AH$61*Visualisation!$K94))*$BD$86</f>
        <v>-1.2851709003201588</v>
      </c>
      <c r="BY47" s="21">
        <f>(($AB$52*Visualisation!$K94)+($AC$52*Visualisation!$K94)+($AD$52*Visualisation!$K94)+($AE$52*Visualisation!$K94)+($AF$52*Visualisation!$K94)+($AG$52*Visualisation!$K94)+($AH$52*Visualisation!$K94)+($AI$52*Visualisation!$K94)+($AJ$52*Visualisation!$K94)+($AK$52*Visualisation!$K94)+($AL$52*Visualisation!$K94)+($AM$52*Visualisation!$K94)+($AN$52*Visualisation!$K94)+($AO$52*Visualisation!$K94)+($AP$52*Visualisation!$K94)+($AQ$52*Visualisation!$K94))</f>
        <v>0.25478516805682577</v>
      </c>
      <c r="BZ47" s="2"/>
      <c r="CB47" s="21">
        <f>(($AI$46*Visualisation!$K94)+($AI$47*Visualisation!$K94)+($AI$48*Visualisation!$K94)+($AI$49*Visualisation!$K94)+($AI$50*Visualisation!$K94)+($AI$51*Visualisation!$K94)+($AI$52*Visualisation!$K94)+($AI$53*Visualisation!$K94)+($AI$54*Visualisation!$K94)+($AI$55*Visualisation!$K94)+($AI$56*Visualisation!$K94)+($AI$57*Visualisation!$K94)+($AI$58*Visualisation!$K94)+($AI$59*Visualisation!$K94)+($AI$60*Visualisation!$K94)+($AI$61*Visualisation!$K94))*$BD$86</f>
        <v>-1.1054297518869942</v>
      </c>
      <c r="CC47" s="21">
        <f>(($AB$53*Visualisation!$K94)+($AC$53*Visualisation!$K94)+($AD$53*Visualisation!$K94)+($AE$53*Visualisation!$K94)+($AF$53*Visualisation!$K94)+($AG$53*Visualisation!$K94)+($AH$53*Visualisation!$K94)+($AI$53*Visualisation!$K94)+($AJ$53*Visualisation!$K94)+($AK$53*Visualisation!$K94)+($AL$53*Visualisation!$K94)+($AM$53*Visualisation!$K94)+($AN$53*Visualisation!$K94)+($AO$53*Visualisation!$K94)+($AP$53*Visualisation!$K94)+($AQ$53*Visualisation!$K94))</f>
        <v>0.43747343995993271</v>
      </c>
      <c r="CD47" s="2"/>
      <c r="CF47" s="21">
        <f>(($AJ$46*Visualisation!$K94)+($AJ$47*Visualisation!$K94)+($AJ$48*Visualisation!$K94)+($AJ$49*Visualisation!$K94)+($AJ$50*Visualisation!$K94)+($AJ$51*Visualisation!$K94)+($AJ$52*Visualisation!$K94)+($AJ$53*Visualisation!$K94)+($AJ$54*Visualisation!$K94)+($AJ$55*Visualisation!$K94)+($AJ$56*Visualisation!$K94)+($AJ$57*Visualisation!$K94)+($AJ$58*Visualisation!$K94)+($AJ$59*Visualisation!$K94)+($AJ$60*Visualisation!$K94)+($AJ$61*Visualisation!$K94))*$BD$86</f>
        <v>-0.98659445820864533</v>
      </c>
      <c r="CG47" s="21">
        <f>(($AB$54*Visualisation!$K94)+($AC$54*Visualisation!$K94)+($AD$54*Visualisation!$K94)+($AE$54*Visualisation!$K94)+($AF$54*Visualisation!$K94)+($AG$54*Visualisation!$K94)+($AH$54*Visualisation!$K94)+($AI$54*Visualisation!$K94)+($AJ$54*Visualisation!$K94)+($AK$54*Visualisation!$K94)+($AL$54*Visualisation!$K94)+($AM$54*Visualisation!$K94)+($AN$54*Visualisation!$K94)+($AO$54*Visualisation!$K94)+($AP$54*Visualisation!$K94)+($AQ$54*Visualisation!$K94))</f>
        <v>0.8347362747822008</v>
      </c>
      <c r="CH47" s="2"/>
      <c r="CJ47" s="21">
        <f>(($AK$46*Visualisation!$K94)+($AK$47*Visualisation!$K94)+($AK$48*Visualisation!$K94)+($AK$49*Visualisation!$K94)+($AK$50*Visualisation!$K94)+($AK$51*Visualisation!$K94)+($AK$52*Visualisation!$K94)+($AK$53*Visualisation!$K94)+($AK$54*Visualisation!$K94)+($AK$55*Visualisation!$K94)+($AK$56*Visualisation!$K94)+($AK$57*Visualisation!$K94)+($AK$58*Visualisation!$K94)+($AK$59*Visualisation!$K94)+($AK$60*Visualisation!$K94)+($AK$61*Visualisation!$K94))*$BD$86</f>
        <v>-0.78893184341605127</v>
      </c>
      <c r="CK47" s="21">
        <f>(($AB$55*Visualisation!$K94)+($AC$55*Visualisation!$K94)+($AD$55*Visualisation!$K94)+($AE$55*Visualisation!$K94)+($AF$55*Visualisation!$K94)+($AG$55*Visualisation!$K94)+($AH$55*Visualisation!$K94)+($AI$55*Visualisation!$K94)+($AJ$55*Visualisation!$K94)+($AK$55*Visualisation!$K94)+($AL$55*Visualisation!$K94)+($AM$55*Visualisation!$K94)+($AN$55*Visualisation!$K94)+($AO$55*Visualisation!$K94)+($AP$55*Visualisation!$K94)+($AQ$55*Visualisation!$K94))</f>
        <v>0.39769071185066845</v>
      </c>
      <c r="CL47" s="2"/>
      <c r="CN47" s="21">
        <f>(($AL$46*Visualisation!$K94)+($AL$47*Visualisation!$K94)+($AL$48*Visualisation!$K94)+($AL$49*Visualisation!$K94)+($AL$50*Visualisation!$K94)+($AL$51*Visualisation!$K94)+($AL$52*Visualisation!$K94)+($AL$53*Visualisation!$K94)+($AL$54*Visualisation!$K94)+($AL$55*Visualisation!$K94)+($AL$56*Visualisation!$K94)+($AL$57*Visualisation!$K94)+($AL$58*Visualisation!$K94)+($AL$59*Visualisation!$K94)+($AL$60*Visualisation!$K94)+($AL$61*Visualisation!$K94))*$BD$86</f>
        <v>-0.71211294301096284</v>
      </c>
      <c r="CO47" s="21">
        <f>(($AB$56*Visualisation!$K94)+($AC$56*Visualisation!$K94)+($AD$56*Visualisation!$K94)+($AE$56*Visualisation!$K94)+($AF$56*Visualisation!$K94)+($AG$56*Visualisation!$K94)+($AH$56*Visualisation!$K94)+($AI$56*Visualisation!$K94)+($AJ$56*Visualisation!$K94)+($AK$56*Visualisation!$K94)+($AL$56*Visualisation!$K94)+($AM$56*Visualisation!$K94)+($AN$56*Visualisation!$K94)+($AO$56*Visualisation!$K94)+($AP$56*Visualisation!$K94)+($AQ$56*Visualisation!$K94))</f>
        <v>0.47267768758048007</v>
      </c>
      <c r="CP47" s="2"/>
      <c r="CR47" s="21">
        <f>(($AM$46*Visualisation!$K94)+($AM$47*Visualisation!$K94)+($AM$48*Visualisation!$K94)+($AM$49*Visualisation!$K94)+($AM$50*Visualisation!$K94)+($AM$51*Visualisation!$K94)+($AM$52*Visualisation!$K94)+($AM$53*Visualisation!$K94)+($AM$54*Visualisation!$K94)+($AM$55*Visualisation!$K94)+($AM$56*Visualisation!$K94)+($AM$57*Visualisation!$K94)+($AM$58*Visualisation!$K94)+($AM$59*Visualisation!$K94)+($AM$60*Visualisation!$K94)+($AM$61*Visualisation!$K94))*$BD$86</f>
        <v>-0.38425123502097297</v>
      </c>
      <c r="CS47" s="21">
        <f>(($AB$57*Visualisation!$K94)+($AC$57*Visualisation!$K94)+($AD$57*Visualisation!$K94)+($AE$57*Visualisation!$K94)+($AF$57*Visualisation!$K94)+($AG$57*Visualisation!$K94)+($AH$57*Visualisation!$K94)+($AI$57*Visualisation!$K94)+($AJ$57*Visualisation!$K94)+($AK$57*Visualisation!$K94)+($AL$57*Visualisation!$K94)+($AM$57*Visualisation!$K94)+($AN$57*Visualisation!$K94)+($AO$57*Visualisation!$K94)+($AP$57*Visualisation!$K94)+($AQ$57*Visualisation!$K94))</f>
        <v>0.99778023764372581</v>
      </c>
      <c r="CT47" s="2"/>
      <c r="CV47" s="21">
        <f>(($AN$46*Visualisation!$K94)+($AN$47*Visualisation!$K94)+($AN$48*Visualisation!$K94)+($AN$49*Visualisation!$K94)+($AN$50*Visualisation!$K94)+($AN$51*Visualisation!$K94)+($AN$52*Visualisation!$K94)+($AN$53*Visualisation!$K94)+($AN$54*Visualisation!$K94)+($AN$55*Visualisation!$K94)+($AN$56*Visualisation!$K94)+($AN$57*Visualisation!$K94)+($AN$58*Visualisation!$K94)+($AN$59*Visualisation!$K94)+($AN$60*Visualisation!$K94)+($AN$61*Visualisation!$K94))*$BD$86</f>
        <v>-2.5373181287164375</v>
      </c>
      <c r="CW47" s="21">
        <f>(($AB$58*Visualisation!$K94)+($AC$58*Visualisation!$K94)+($AD$58*Visualisation!$K94)+($AE$58*Visualisation!$K94)+($AF$58*Visualisation!$K94)+($AG$58*Visualisation!$K94)+($AH$58*Visualisation!$K94)+($AI$58*Visualisation!$K94)+($AJ$58*Visualisation!$K94)+($AK$58*Visualisation!$K94)+($AL$58*Visualisation!$K94)+($AM$58*Visualisation!$K94)+($AN$58*Visualisation!$K94)+($AO$58*Visualisation!$K94)+($AP$58*Visualisation!$K94)+($AQ$58*Visualisation!$K94))</f>
        <v>1.8524330597584733</v>
      </c>
      <c r="CX47" s="2"/>
      <c r="CZ47" s="21">
        <f>(($AO$46*Visualisation!$K94)+($AO$47*Visualisation!$K94)+($AO$48*Visualisation!$K94)+($AO$49*Visualisation!$K94)+($AO$50*Visualisation!$K94)+($AO$51*Visualisation!$K94)+($AO$52*Visualisation!$K94)+($AO$53*Visualisation!$K94)+($AO$54*Visualisation!$K94)+($AO$55*Visualisation!$K94)+($AO$56*Visualisation!$K94)+($AO$57*Visualisation!$K94)+($AO$58*Visualisation!$K94)+($AO$59*Visualisation!$K94)+($AO$60*Visualisation!$K94)+($AO$61*Visualisation!$K94))*$BD$86</f>
        <v>-0.62732626195689822</v>
      </c>
      <c r="DA47" s="21">
        <f>(($AB$59*Visualisation!$K94)+($AC$59*Visualisation!$K94)+($AD$59*Visualisation!$K94)+($AE$59*Visualisation!$K94)+($AF$59*Visualisation!$K94)+($AG$59*Visualisation!$K94)+($AH$59*Visualisation!$K94)+($AI$59*Visualisation!$K94)+($AJ$59*Visualisation!$K94)+($AK$59*Visualisation!$K94)+($AL$59*Visualisation!$K94)+($AM$59*Visualisation!$K94)+($AN$59*Visualisation!$K94)+($AO$59*Visualisation!$K94)+($AP$59*Visualisation!$K94)+($AQ$59*Visualisation!$K94))</f>
        <v>0.63711847818740042</v>
      </c>
      <c r="DB47" s="2"/>
      <c r="DD47" s="21">
        <f>(($AP$46*Visualisation!$K94)+($AP$47*Visualisation!$K94)+($AP$48*Visualisation!$K94)+($AP$49*Visualisation!$K94)+($AP$50*Visualisation!$K94)+($AP$51*Visualisation!$K94)+($AP$52*Visualisation!$K94)+($AP$53*Visualisation!$K94)+($AP$54*Visualisation!$K94)+($AP$55*Visualisation!$K94)+($AP$56*Visualisation!$K94)+($AP$57*Visualisation!$K94)+($AP$58*Visualisation!$K94)+($AP$59*Visualisation!$K94)+($AP$60*Visualisation!$K94)+($AP$61*Visualisation!$K94))*$BD$86</f>
        <v>-0.3147802222886617</v>
      </c>
      <c r="DE47" s="21">
        <f>(($AB$60*Visualisation!$K94)+($AC$60*Visualisation!$K94)+($AD$60*Visualisation!$K94)+($AE$60*Visualisation!$K94)+($AF$60*Visualisation!$K94)+($AG$60*Visualisation!$K94)+($AH$60*Visualisation!$K94)+($AI$60*Visualisation!$K94)+($AJ$60*Visualisation!$K94)+($AK$60*Visualisation!$K94)+($AL$60*Visualisation!$K94)+($AM$60*Visualisation!$K94)+($AN$60*Visualisation!$K94)+($AO$60*Visualisation!$K94)+($AP$60*Visualisation!$K94)+($AQ$60*Visualisation!$K94))</f>
        <v>1.1602413434021135</v>
      </c>
      <c r="DF47" s="2"/>
      <c r="DH47" s="21">
        <f>(($AQ$46*Visualisation!$K94)+($AQ$47*Visualisation!$K94)+($AQ$48*Visualisation!$K94)+($AQ$49*Visualisation!$K94)+($AQ$50*Visualisation!$K94)+($AQ$51*Visualisation!$K94)+($AQ$52*Visualisation!$K94)+($AQ$53*Visualisation!$K94)+($AQ$54*Visualisation!$K94)+($AQ$55*Visualisation!$K94)+($AQ$56*Visualisation!$K94)+($AQ$57*Visualisation!$K94)+($AQ$58*Visualisation!$K94)+($AQ$59*Visualisation!$K94)+($AQ$60*Visualisation!$K94)+($AQ$61*Visualisation!$K94))*$BD$86</f>
        <v>-0.31645829861492397</v>
      </c>
      <c r="DI47" s="21">
        <f>(($AB$61*Visualisation!$K94)+($AC$61*Visualisation!$K94)+($AD$61*Visualisation!$K94)+($AE$61*Visualisation!$K94)+($AF$61*Visualisation!$K94)+($AG$61*Visualisation!$K94)+($AH$61*Visualisation!$K94)+($AI$61*Visualisation!$K94)+($AJ$61*Visualisation!$K94)+($AK$61*Visualisation!$K94)+($AL$61*Visualisation!$K94)+($AM$61*Visualisation!$K94)+($AN$61*Visualisation!$K94)+($AO$61*Visualisation!$K94)+($AP$61*Visualisation!$K94)+($AQ$61*Visualisation!$K94))</f>
        <v>1.3467526849873193</v>
      </c>
      <c r="DJ47" s="2"/>
      <c r="DK47" s="2"/>
      <c r="DL47" s="2"/>
      <c r="DO47" s="253"/>
    </row>
    <row r="48" spans="1:119" ht="15.75">
      <c r="B48" s="1"/>
      <c r="C48" s="1"/>
      <c r="D48" s="27"/>
      <c r="E48" s="7"/>
      <c r="F48" s="5"/>
      <c r="W48" s="254"/>
      <c r="X48" s="2"/>
      <c r="AA48" s="159" t="s">
        <v>232</v>
      </c>
      <c r="AB48" s="21">
        <f>(AB92*Visualisation!$J$94)+(AB119*Visualisation!$J$95)+(AB146*Visualisation!$J$96)+(AB173*Visualisation!$J$97)+(AB200*Visualisation!$J$98)+(AB227*Visualisation!$J$99)+(AB254*Visualisation!$J$100)+(AB281*Visualisation!$J$101)</f>
        <v>0.22323231379245206</v>
      </c>
      <c r="AC48" s="21">
        <f>(AC92*Visualisation!$J$94)+(AC119*Visualisation!$J$95)+(AC146*Visualisation!$J$96)+(AC173*Visualisation!$J$97)+(AC200*Visualisation!$J$98)+(AC227*Visualisation!$J$99)+(AC254*Visualisation!$J$100)+(AC281*Visualisation!$J$101)</f>
        <v>0.15611263282555976</v>
      </c>
      <c r="AD48" s="21">
        <f>(AD92*Visualisation!$J$94)+(AD119*Visualisation!$J$95)+(AD146*Visualisation!$J$96)+(AD173*Visualisation!$J$97)+(AD200*Visualisation!$J$98)+(AD227*Visualisation!$J$99)+(AD254*Visualisation!$J$100)+(AD281*Visualisation!$J$101)</f>
        <v>0</v>
      </c>
      <c r="AE48" s="21">
        <f>(AE92*Visualisation!$J$94)+(AE119*Visualisation!$J$95)+(AE146*Visualisation!$J$96)+(AE173*Visualisation!$J$97)+(AE200*Visualisation!$J$98)+(AE227*Visualisation!$J$99)+(AE254*Visualisation!$J$100)+(AE281*Visualisation!$J$101)</f>
        <v>0.1812082273534501</v>
      </c>
      <c r="AF48" s="21">
        <f>(AF92*Visualisation!$J$94)+(AF119*Visualisation!$J$95)+(AF146*Visualisation!$J$96)+(AF173*Visualisation!$J$97)+(AF200*Visualisation!$J$98)+(AF227*Visualisation!$J$99)+(AF254*Visualisation!$J$100)+(AF281*Visualisation!$J$101)</f>
        <v>0.1787751425478292</v>
      </c>
      <c r="AG48" s="21">
        <f>(AG92*Visualisation!$J$94)+(AG119*Visualisation!$J$95)+(AG146*Visualisation!$J$96)+(AG173*Visualisation!$J$97)+(AG200*Visualisation!$J$98)+(AG227*Visualisation!$J$99)+(AG254*Visualisation!$J$100)+(AG281*Visualisation!$J$101)</f>
        <v>2.7694421821151081E-2</v>
      </c>
      <c r="AH48" s="21">
        <f>(AH92*Visualisation!$J$94)+(AH119*Visualisation!$J$95)+(AH146*Visualisation!$J$96)+(AH173*Visualisation!$J$97)+(AH200*Visualisation!$J$98)+(AH227*Visualisation!$J$99)+(AH254*Visualisation!$J$100)+(AH281*Visualisation!$J$101)</f>
        <v>0.34889627334334927</v>
      </c>
      <c r="AI48" s="21">
        <f>(AI92*Visualisation!$J$94)+(AI119*Visualisation!$J$95)+(AI146*Visualisation!$J$96)+(AI173*Visualisation!$J$97)+(AI200*Visualisation!$J$98)+(AI227*Visualisation!$J$99)+(AI254*Visualisation!$J$100)+(AI281*Visualisation!$J$101)</f>
        <v>0.34869794083462841</v>
      </c>
      <c r="AJ48" s="21">
        <f>(AJ92*Visualisation!$J$94)+(AJ119*Visualisation!$J$95)+(AJ146*Visualisation!$J$96)+(AJ173*Visualisation!$J$97)+(AJ200*Visualisation!$J$98)+(AJ227*Visualisation!$J$99)+(AJ254*Visualisation!$J$100)+(AJ281*Visualisation!$J$101)</f>
        <v>0.20796512366737979</v>
      </c>
      <c r="AK48" s="21">
        <f>(AK92*Visualisation!$J$94)+(AK119*Visualisation!$J$95)+(AK146*Visualisation!$J$96)+(AK173*Visualisation!$J$97)+(AK200*Visualisation!$J$98)+(AK227*Visualisation!$J$99)+(AK254*Visualisation!$J$100)+(AK281*Visualisation!$J$101)</f>
        <v>0.20904993610245967</v>
      </c>
      <c r="AL48" s="21">
        <f>(AL92*Visualisation!$J$94)+(AL119*Visualisation!$J$95)+(AL146*Visualisation!$J$96)+(AL173*Visualisation!$J$97)+(AL200*Visualisation!$J$98)+(AL227*Visualisation!$J$99)+(AL254*Visualisation!$J$100)+(AL281*Visualisation!$J$101)</f>
        <v>0.2059519995615918</v>
      </c>
      <c r="AM48" s="21">
        <f>(AM92*Visualisation!$J$94)+(AM119*Visualisation!$J$95)+(AM146*Visualisation!$J$96)+(AM173*Visualisation!$J$97)+(AM200*Visualisation!$J$98)+(AM227*Visualisation!$J$99)+(AM254*Visualisation!$J$100)+(AM281*Visualisation!$J$101)</f>
        <v>5.7275192989359236E-2</v>
      </c>
      <c r="AN48" s="21">
        <f>(AN92*Visualisation!$J$94)+(AN119*Visualisation!$J$95)+(AN146*Visualisation!$J$96)+(AN173*Visualisation!$J$97)+(AN200*Visualisation!$J$98)+(AN227*Visualisation!$J$99)+(AN254*Visualisation!$J$100)+(AN281*Visualisation!$J$101)</f>
        <v>0.50732470126686613</v>
      </c>
      <c r="AO48" s="21">
        <f>(AO92*Visualisation!$J$94)+(AO119*Visualisation!$J$95)+(AO146*Visualisation!$J$96)+(AO173*Visualisation!$J$97)+(AO200*Visualisation!$J$98)+(AO227*Visualisation!$J$99)+(AO254*Visualisation!$J$100)+(AO281*Visualisation!$J$101)</f>
        <v>0.1576863684061198</v>
      </c>
      <c r="AP48" s="21">
        <f>(AP92*Visualisation!$J$94)+(AP119*Visualisation!$J$95)+(AP146*Visualisation!$J$96)+(AP173*Visualisation!$J$97)+(AP200*Visualisation!$J$98)+(AP227*Visualisation!$J$99)+(AP254*Visualisation!$J$100)+(AP281*Visualisation!$J$101)</f>
        <v>3.5417274236297598E-2</v>
      </c>
      <c r="AQ48" s="202">
        <f>(AQ92*Visualisation!$J$94)+(AQ119*Visualisation!$J$95)+(AQ146*Visualisation!$J$96)+(AQ173*Visualisation!$J$97)+(AQ200*Visualisation!$J$98)+(AQ227*Visualisation!$J$99)+(AQ254*Visualisation!$J$100)+(AQ281*Visualisation!$J$101)</f>
        <v>0.11360028271909681</v>
      </c>
      <c r="AR48" s="54">
        <f t="shared" si="0"/>
        <v>2.958887831467591</v>
      </c>
      <c r="AT48" s="298">
        <v>3</v>
      </c>
      <c r="AV48" s="249"/>
      <c r="AX48"/>
      <c r="AY48" s="188" t="s">
        <v>149</v>
      </c>
      <c r="AZ48" s="21">
        <f>(($AB$46*Visualisation!$K95)+($AB$47*Visualisation!$K95)+($AB$48*Visualisation!$K95)+($AB$49*Visualisation!$K95)+($AB$50*Visualisation!$K95)+($AB$51*Visualisation!$K95)+($AB$52*Visualisation!$K95)+($AB$53*Visualisation!$K95)+($AB$54*Visualisation!$K95)+($AB$55*Visualisation!$K95)+($AB$56*Visualisation!$K95)+($AB$57*Visualisation!$K95)+($AB$58*Visualisation!$K95)+($AB$59*Visualisation!$K95)+($AB$60*Visualisation!$K95)+($AB$61*Visualisation!$K95))*$BD$86</f>
        <v>-0.79981253177890022</v>
      </c>
      <c r="BA48" s="21">
        <f>(($AB$46*Visualisation!$K95)+($AC$46*Visualisation!$K95)+($AD$46*Visualisation!$K95)+($AE$46*Visualisation!$K95)+($AF$46*Visualisation!$K95)+($AG$46*Visualisation!$K95)+($AH$46*Visualisation!$K95)+($AI$46*Visualisation!$K95)+($AJ$46*Visualisation!$K95)+($AK$46*Visualisation!$K95)+($AL$46*Visualisation!$K95)+($AM$46*Visualisation!$K95)+($AN$46*Visualisation!$K95)+($AO$46*Visualisation!$K95)+($AP$46*Visualisation!$K95)+($AQ$46*Visualisation!$K95))</f>
        <v>0.48689328432699008</v>
      </c>
      <c r="BB48" s="21"/>
      <c r="BC48" s="2"/>
      <c r="BD48" s="21">
        <f>(($AC$46*Visualisation!$K95)+($AC$47*Visualisation!$K95)+($AC$48*Visualisation!$K95)+($AC$49*Visualisation!$K95)+($AC$50*Visualisation!$K95)+($AC$51*Visualisation!$K95)+($AC$52*Visualisation!$K95)+($AC$53*Visualisation!$K95)+($AC$54*Visualisation!$K95)+($AC$55*Visualisation!$K95)+($AC$56*Visualisation!$K95)+($AC$57*Visualisation!$K95)+($AC$58*Visualisation!$K95)+($AC$59*Visualisation!$K95)+($AC$60*Visualisation!$K95)+($AC$61*Visualisation!$K95))*$BD$86</f>
        <v>-0.75365119432359862</v>
      </c>
      <c r="BE48" s="21">
        <f>(($AB$47*Visualisation!$K95)+($AC$47*Visualisation!$K95)+($AD$47*Visualisation!$K95)+($AE$47*Visualisation!$K95)+($AF$47*Visualisation!$K95)+($AG$47*Visualisation!$K95)+($AH$47*Visualisation!$K95)+($AI$47*Visualisation!$K95)+($AJ$47*Visualisation!$K95)+($AK$47*Visualisation!$K95)+($AL$47*Visualisation!$K95)+($AM$47*Visualisation!$K95)+($AN$47*Visualisation!$K95)+($AO$47*Visualisation!$K95)+($AP$47*Visualisation!$K95)+($AQ$47*Visualisation!$K95))</f>
        <v>0.54445829785343824</v>
      </c>
      <c r="BF48" s="2"/>
      <c r="BG48" s="2"/>
      <c r="BH48" s="21">
        <f>(($AD$46*Visualisation!$K95)+($AD$47*Visualisation!$K95)+($AD$48*Visualisation!$K95)+($AD$49*Visualisation!$K95)+($AD$50*Visualisation!$K95)+($AD$51*Visualisation!$K95)+($AD$52*Visualisation!$K95)+($AD$53*Visualisation!$K95)+($AD$54*Visualisation!$K95)+($AD$55*Visualisation!$K95)+($AD$56*Visualisation!$K95)+($AD$57*Visualisation!$K95)+($AD$58*Visualisation!$K95)+($AD$59*Visualisation!$K95)+($AD$60*Visualisation!$K95)+($AD$61*Visualisation!$K95))*$BD$86</f>
        <v>-0.50256351777026242</v>
      </c>
      <c r="BI48" s="21">
        <f>(($AB$48*Visualisation!$K95)+($AC$48*Visualisation!$K95)+($AD$48*Visualisation!$K95)+($AE$48*Visualisation!$K95)+($AF$48*Visualisation!$K95)+($AG$48*Visualisation!$K95)+($AH$48*Visualisation!$K95)+($AI$48*Visualisation!$K95)+($AJ$48*Visualisation!$K95)+($AK$48*Visualisation!$K95)+($AL$48*Visualisation!$K95)+($AM$48*Visualisation!$K95)+($AN$48*Visualisation!$K95)+($AO$48*Visualisation!$K95)+($AP$48*Visualisation!$K95)+($AQ$48*Visualisation!$K95))</f>
        <v>0.98619731422814783</v>
      </c>
      <c r="BJ48" s="2"/>
      <c r="BK48" s="2"/>
      <c r="BL48" s="21">
        <f>(($AE$46*Visualisation!$K95)+($AE$47*Visualisation!$K95)+($AE$48*Visualisation!$K95)+($AE$49*Visualisation!$K95)+($AE$50*Visualisation!$K95)+($AE$51*Visualisation!$K95)+($AE$52*Visualisation!$K95)+($AE$53*Visualisation!$K95)+($AE$54*Visualisation!$K95)+($AE$55*Visualisation!$K95)+($AE$56*Visualisation!$K95)+($AE$57*Visualisation!$K95)+($AE$58*Visualisation!$K95)+($AE$59*Visualisation!$K95)+($AE$60*Visualisation!$K95)+($AE$61*Visualisation!$K95))*$BD$86</f>
        <v>-0.7138683236687664</v>
      </c>
      <c r="BM48" s="21">
        <f>(($AB$49*Visualisation!$K95)+($AC$49*Visualisation!$K95)+($AD$49*Visualisation!$K95)+($AE$49*Visualisation!$K95)+($AF$49*Visualisation!$K95)+($AG$49*Visualisation!$K95)+($AH$49*Visualisation!$K95)+($AI$49*Visualisation!$K95)+($AJ$49*Visualisation!$K95)+($AK$49*Visualisation!$K95)+($AL$49*Visualisation!$K95)+($AM$49*Visualisation!$K95)+($AN$49*Visualisation!$K95)+($AO$49*Visualisation!$K95)+($AP$49*Visualisation!$K95)+($AQ$49*Visualisation!$K95))</f>
        <v>0.46066691698780132</v>
      </c>
      <c r="BN48" s="2"/>
      <c r="BO48" s="2"/>
      <c r="BP48" s="21">
        <f>(($AF$46*Visualisation!$K95)+($AF$47*Visualisation!$K95)+($AF$48*Visualisation!$K95)+($AF$49*Visualisation!$K95)+($AF$50*Visualisation!$K95)+($AF$51*Visualisation!$K95)+($AF$52*Visualisation!$K95)+($AF$53*Visualisation!$K95)+($AF$54*Visualisation!$K95)+($AF$55*Visualisation!$K95)+($AF$56*Visualisation!$K95)+($AF$57*Visualisation!$K95)+($AF$58*Visualisation!$K95)+($AF$59*Visualisation!$K95)+($AF$60*Visualisation!$K95)+($AF$61*Visualisation!$K95))*$BD$86</f>
        <v>-0.62060318584590868</v>
      </c>
      <c r="BQ48" s="21">
        <f>(($AB$50*Visualisation!$K95)+($AC$50*Visualisation!$K95)+($AD$50*Visualisation!$K95)+($AE$50*Visualisation!$K95)+($AF$50*Visualisation!$K95)+($AG$50*Visualisation!$K95)+($AH$50*Visualisation!$K95)+($AI$50*Visualisation!$K95)+($AJ$50*Visualisation!$K95)+($AK$50*Visualisation!$K95)+($AL$50*Visualisation!$K95)+($AM$50*Visualisation!$K95)+($AN$50*Visualisation!$K95)+($AO$50*Visualisation!$K95)+($AP$50*Visualisation!$K95)+($AQ$50*Visualisation!$K95))</f>
        <v>0.56074401516412453</v>
      </c>
      <c r="BR48" s="2"/>
      <c r="BS48" s="2"/>
      <c r="BT48" s="21">
        <f>(($AG$46*Visualisation!$K95)+($AG$47*Visualisation!$K95)+($AG$48*Visualisation!$K95)+($AG$49*Visualisation!$K95)+($AG$50*Visualisation!$K95)+($AG$51*Visualisation!$K95)+($AG$52*Visualisation!$K95)+($AG$53*Visualisation!$K95)+($AG$54*Visualisation!$K95)+($AG$55*Visualisation!$K95)+($AG$56*Visualisation!$K95)+($AG$57*Visualisation!$K95)+($AG$58*Visualisation!$K95)+($AG$59*Visualisation!$K95)+($AG$60*Visualisation!$K95)+($AG$61*Visualisation!$K95))*$BD$86</f>
        <v>-0.18772967803319204</v>
      </c>
      <c r="BU48" s="21">
        <f>(($AB$51*Visualisation!$K95)+($AC$51*Visualisation!$K95)+($AD$51*Visualisation!$K95)+($AE$51*Visualisation!$K95)+($AF$51*Visualisation!$K95)+($AG$51*Visualisation!$K95)+($AH$51*Visualisation!$K95)+($AI$51*Visualisation!$K95)+($AJ$51*Visualisation!$K95)+($AK$51*Visualisation!$K95)+($AL$51*Visualisation!$K95)+($AM$51*Visualisation!$K95)+($AN$51*Visualisation!$K95)+($AO$51*Visualisation!$K95)+($AP$51*Visualisation!$K95)+($AQ$51*Visualisation!$K95))</f>
        <v>1.2059535600916926</v>
      </c>
      <c r="BV48" s="2"/>
      <c r="BX48" s="21">
        <f>(($AH$46*Visualisation!$K95)+($AH$47*Visualisation!$K95)+($AH$48*Visualisation!$K95)+($AH$49*Visualisation!$K95)+($AH$50*Visualisation!$K95)+($AH$51*Visualisation!$K95)+($AH$52*Visualisation!$K95)+($AH$53*Visualisation!$K95)+($AH$54*Visualisation!$K95)+($AH$55*Visualisation!$K95)+($AH$56*Visualisation!$K95)+($AH$57*Visualisation!$K95)+($AH$58*Visualisation!$K95)+($AH$59*Visualisation!$K95)+($AH$60*Visualisation!$K95)+($AH$61*Visualisation!$K95))*$BD$86</f>
        <v>-1.2851709003201588</v>
      </c>
      <c r="BY48" s="21">
        <f>(($AB$52*Visualisation!$K95)+($AC$52*Visualisation!$K95)+($AD$52*Visualisation!$K95)+($AE$52*Visualisation!$K95)+($AF$52*Visualisation!$K95)+($AG$52*Visualisation!$K95)+($AH$52*Visualisation!$K95)+($AI$52*Visualisation!$K95)+($AJ$52*Visualisation!$K95)+($AK$52*Visualisation!$K95)+($AL$52*Visualisation!$K95)+($AM$52*Visualisation!$K95)+($AN$52*Visualisation!$K95)+($AO$52*Visualisation!$K95)+($AP$52*Visualisation!$K95)+($AQ$52*Visualisation!$K95))</f>
        <v>0.25478516805682577</v>
      </c>
      <c r="BZ48" s="2"/>
      <c r="CB48" s="21">
        <f>(($AI$46*Visualisation!$K95)+($AI$47*Visualisation!$K95)+($AI$48*Visualisation!$K95)+($AI$49*Visualisation!$K95)+($AI$50*Visualisation!$K95)+($AI$51*Visualisation!$K95)+($AI$52*Visualisation!$K95)+($AI$53*Visualisation!$K95)+($AI$54*Visualisation!$K95)+($AI$55*Visualisation!$K95)+($AI$56*Visualisation!$K95)+($AI$57*Visualisation!$K95)+($AI$58*Visualisation!$K95)+($AI$59*Visualisation!$K95)+($AI$60*Visualisation!$K95)+($AI$61*Visualisation!$K95))*$BD$86</f>
        <v>-1.1054297518869942</v>
      </c>
      <c r="CC48" s="21">
        <f>(($AB$53*Visualisation!$K95)+($AC$53*Visualisation!$K95)+($AD$53*Visualisation!$K95)+($AE$53*Visualisation!$K95)+($AF$53*Visualisation!$K95)+($AG$53*Visualisation!$K95)+($AH$53*Visualisation!$K95)+($AI$53*Visualisation!$K95)+($AJ$53*Visualisation!$K95)+($AK$53*Visualisation!$K95)+($AL$53*Visualisation!$K95)+($AM$53*Visualisation!$K95)+($AN$53*Visualisation!$K95)+($AO$53*Visualisation!$K95)+($AP$53*Visualisation!$K95)+($AQ$53*Visualisation!$K95))</f>
        <v>0.43747343995993271</v>
      </c>
      <c r="CD48" s="2"/>
      <c r="CF48" s="21">
        <f>(($AJ$46*Visualisation!$K95)+($AJ$47*Visualisation!$K95)+($AJ$48*Visualisation!$K95)+($AJ$49*Visualisation!$K95)+($AJ$50*Visualisation!$K95)+($AJ$51*Visualisation!$K95)+($AJ$52*Visualisation!$K95)+($AJ$53*Visualisation!$K95)+($AJ$54*Visualisation!$K95)+($AJ$55*Visualisation!$K95)+($AJ$56*Visualisation!$K95)+($AJ$57*Visualisation!$K95)+($AJ$58*Visualisation!$K95)+($AJ$59*Visualisation!$K95)+($AJ$60*Visualisation!$K95)+($AJ$61*Visualisation!$K95))*$BD$86</f>
        <v>-0.98659445820864533</v>
      </c>
      <c r="CG48" s="21">
        <f>(($AB$54*Visualisation!$K95)+($AC$54*Visualisation!$K95)+($AD$54*Visualisation!$K95)+($AE$54*Visualisation!$K95)+($AF$54*Visualisation!$K95)+($AG$54*Visualisation!$K95)+($AH$54*Visualisation!$K95)+($AI$54*Visualisation!$K95)+($AJ$54*Visualisation!$K95)+($AK$54*Visualisation!$K95)+($AL$54*Visualisation!$K95)+($AM$54*Visualisation!$K95)+($AN$54*Visualisation!$K95)+($AO$54*Visualisation!$K95)+($AP$54*Visualisation!$K95)+($AQ$54*Visualisation!$K95))</f>
        <v>0.8347362747822008</v>
      </c>
      <c r="CH48" s="2"/>
      <c r="CJ48" s="21">
        <f>(($AK$46*Visualisation!$K95)+($AK$47*Visualisation!$K95)+($AK$48*Visualisation!$K95)+($AK$49*Visualisation!$K95)+($AK$50*Visualisation!$K95)+($AK$51*Visualisation!$K95)+($AK$52*Visualisation!$K95)+($AK$53*Visualisation!$K95)+($AK$54*Visualisation!$K95)+($AK$55*Visualisation!$K95)+($AK$56*Visualisation!$K95)+($AK$57*Visualisation!$K95)+($AK$58*Visualisation!$K95)+($AK$59*Visualisation!$K95)+($AK$60*Visualisation!$K95)+($AK$61*Visualisation!$K95))*$BD$86</f>
        <v>-0.78893184341605127</v>
      </c>
      <c r="CK48" s="21">
        <f>(($AB$55*Visualisation!$K95)+($AC$55*Visualisation!$K95)+($AD$55*Visualisation!$K95)+($AE$55*Visualisation!$K95)+($AF$55*Visualisation!$K95)+($AG$55*Visualisation!$K95)+($AH$55*Visualisation!$K95)+($AI$55*Visualisation!$K95)+($AJ$55*Visualisation!$K95)+($AK$55*Visualisation!$K95)+($AL$55*Visualisation!$K95)+($AM$55*Visualisation!$K95)+($AN$55*Visualisation!$K95)+($AO$55*Visualisation!$K95)+($AP$55*Visualisation!$K95)+($AQ$55*Visualisation!$K95))</f>
        <v>0.39769071185066845</v>
      </c>
      <c r="CL48" s="2"/>
      <c r="CN48" s="21">
        <f>(($AL$46*Visualisation!$K95)+($AL$47*Visualisation!$K95)+($AL$48*Visualisation!$K95)+($AL$49*Visualisation!$K95)+($AL$50*Visualisation!$K95)+($AL$51*Visualisation!$K95)+($AL$52*Visualisation!$K95)+($AL$53*Visualisation!$K95)+($AL$54*Visualisation!$K95)+($AL$55*Visualisation!$K95)+($AL$56*Visualisation!$K95)+($AL$57*Visualisation!$K95)+($AL$58*Visualisation!$K95)+($AL$59*Visualisation!$K95)+($AL$60*Visualisation!$K95)+($AL$61*Visualisation!$K95))*$BD$86</f>
        <v>-0.71211294301096284</v>
      </c>
      <c r="CO48" s="21">
        <f>(($AB$56*Visualisation!$K95)+($AC$56*Visualisation!$K95)+($AD$56*Visualisation!$K95)+($AE$56*Visualisation!$K95)+($AF$56*Visualisation!$K95)+($AG$56*Visualisation!$K95)+($AH$56*Visualisation!$K95)+($AI$56*Visualisation!$K95)+($AJ$56*Visualisation!$K95)+($AK$56*Visualisation!$K95)+($AL$56*Visualisation!$K95)+($AM$56*Visualisation!$K95)+($AN$56*Visualisation!$K95)+($AO$56*Visualisation!$K95)+($AP$56*Visualisation!$K95)+($AQ$56*Visualisation!$K95))</f>
        <v>0.47267768758048007</v>
      </c>
      <c r="CP48" s="2"/>
      <c r="CR48" s="21">
        <f>(($AM$46*Visualisation!$K95)+($AM$47*Visualisation!$K95)+($AM$48*Visualisation!$K95)+($AM$49*Visualisation!$K95)+($AM$50*Visualisation!$K95)+($AM$51*Visualisation!$K95)+($AM$52*Visualisation!$K95)+($AM$53*Visualisation!$K95)+($AM$54*Visualisation!$K95)+($AM$55*Visualisation!$K95)+($AM$56*Visualisation!$K95)+($AM$57*Visualisation!$K95)+($AM$58*Visualisation!$K95)+($AM$59*Visualisation!$K95)+($AM$60*Visualisation!$K95)+($AM$61*Visualisation!$K95))*$BD$86</f>
        <v>-0.38425123502097297</v>
      </c>
      <c r="CS48" s="21">
        <f>(($AB$57*Visualisation!$K95)+($AC$57*Visualisation!$K95)+($AD$57*Visualisation!$K95)+($AE$57*Visualisation!$K95)+($AF$57*Visualisation!$K95)+($AG$57*Visualisation!$K95)+($AH$57*Visualisation!$K95)+($AI$57*Visualisation!$K95)+($AJ$57*Visualisation!$K95)+($AK$57*Visualisation!$K95)+($AL$57*Visualisation!$K95)+($AM$57*Visualisation!$K95)+($AN$57*Visualisation!$K95)+($AO$57*Visualisation!$K95)+($AP$57*Visualisation!$K95)+($AQ$57*Visualisation!$K95))</f>
        <v>0.99778023764372581</v>
      </c>
      <c r="CT48" s="2"/>
      <c r="CV48" s="21">
        <f>(($AN$46*Visualisation!$K95)+($AN$47*Visualisation!$K95)+($AN$48*Visualisation!$K95)+($AN$49*Visualisation!$K95)+($AN$50*Visualisation!$K95)+($AN$51*Visualisation!$K95)+($AN$52*Visualisation!$K95)+($AN$53*Visualisation!$K95)+($AN$54*Visualisation!$K95)+($AN$55*Visualisation!$K95)+($AN$56*Visualisation!$K95)+($AN$57*Visualisation!$K95)+($AN$58*Visualisation!$K95)+($AN$59*Visualisation!$K95)+($AN$60*Visualisation!$K95)+($AN$61*Visualisation!$K95))*$BD$86</f>
        <v>-2.5373181287164375</v>
      </c>
      <c r="CW48" s="21">
        <f>(($AB$58*Visualisation!$K95)+($AC$58*Visualisation!$K95)+($AD$58*Visualisation!$K95)+($AE$58*Visualisation!$K95)+($AF$58*Visualisation!$K95)+($AG$58*Visualisation!$K95)+($AH$58*Visualisation!$K95)+($AI$58*Visualisation!$K95)+($AJ$58*Visualisation!$K95)+($AK$58*Visualisation!$K95)+($AL$58*Visualisation!$K95)+($AM$58*Visualisation!$K95)+($AN$58*Visualisation!$K95)+($AO$58*Visualisation!$K95)+($AP$58*Visualisation!$K95)+($AQ$58*Visualisation!$K95))</f>
        <v>1.8524330597584733</v>
      </c>
      <c r="CX48" s="2"/>
      <c r="CZ48" s="21">
        <f>(($AO$46*Visualisation!$K95)+($AO$47*Visualisation!$K95)+($AO$48*Visualisation!$K95)+($AO$49*Visualisation!$K95)+($AO$50*Visualisation!$K95)+($AO$51*Visualisation!$K95)+($AO$52*Visualisation!$K95)+($AO$53*Visualisation!$K95)+($AO$54*Visualisation!$K95)+($AO$55*Visualisation!$K95)+($AO$56*Visualisation!$K95)+($AO$57*Visualisation!$K95)+($AO$58*Visualisation!$K95)+($AO$59*Visualisation!$K95)+($AO$60*Visualisation!$K95)+($AO$61*Visualisation!$K95))*$BD$86</f>
        <v>-0.62732626195689822</v>
      </c>
      <c r="DA48" s="21">
        <f>(($AB$59*Visualisation!$K95)+($AC$59*Visualisation!$K95)+($AD$59*Visualisation!$K95)+($AE$59*Visualisation!$K95)+($AF$59*Visualisation!$K95)+($AG$59*Visualisation!$K95)+($AH$59*Visualisation!$K95)+($AI$59*Visualisation!$K95)+($AJ$59*Visualisation!$K95)+($AK$59*Visualisation!$K95)+($AL$59*Visualisation!$K95)+($AM$59*Visualisation!$K95)+($AN$59*Visualisation!$K95)+($AO$59*Visualisation!$K95)+($AP$59*Visualisation!$K95)+($AQ$59*Visualisation!$K95))</f>
        <v>0.63711847818740042</v>
      </c>
      <c r="DB48" s="2"/>
      <c r="DD48" s="21">
        <f>(($AP$46*Visualisation!$K95)+($AP$47*Visualisation!$K95)+($AP$48*Visualisation!$K95)+($AP$49*Visualisation!$K95)+($AP$50*Visualisation!$K95)+($AP$51*Visualisation!$K95)+($AP$52*Visualisation!$K95)+($AP$53*Visualisation!$K95)+($AP$54*Visualisation!$K95)+($AP$55*Visualisation!$K95)+($AP$56*Visualisation!$K95)+($AP$57*Visualisation!$K95)+($AP$58*Visualisation!$K95)+($AP$59*Visualisation!$K95)+($AP$60*Visualisation!$K95)+($AP$61*Visualisation!$K95))*$BD$86</f>
        <v>-0.3147802222886617</v>
      </c>
      <c r="DE48" s="21">
        <f>(($AB$60*Visualisation!$K95)+($AC$60*Visualisation!$K95)+($AD$60*Visualisation!$K95)+($AE$60*Visualisation!$K95)+($AF$60*Visualisation!$K95)+($AG$60*Visualisation!$K95)+($AH$60*Visualisation!$K95)+($AI$60*Visualisation!$K95)+($AJ$60*Visualisation!$K95)+($AK$60*Visualisation!$K95)+($AL$60*Visualisation!$K95)+($AM$60*Visualisation!$K95)+($AN$60*Visualisation!$K95)+($AO$60*Visualisation!$K95)+($AP$60*Visualisation!$K95)+($AQ$60*Visualisation!$K95))</f>
        <v>1.1602413434021135</v>
      </c>
      <c r="DF48" s="2"/>
      <c r="DH48" s="21">
        <f>(($AQ$46*Visualisation!$K95)+($AQ$47*Visualisation!$K95)+($AQ$48*Visualisation!$K95)+($AQ$49*Visualisation!$K95)+($AQ$50*Visualisation!$K95)+($AQ$51*Visualisation!$K95)+($AQ$52*Visualisation!$K95)+($AQ$53*Visualisation!$K95)+($AQ$54*Visualisation!$K95)+($AQ$55*Visualisation!$K95)+($AQ$56*Visualisation!$K95)+($AQ$57*Visualisation!$K95)+($AQ$58*Visualisation!$K95)+($AQ$59*Visualisation!$K95)+($AQ$60*Visualisation!$K95)+($AQ$61*Visualisation!$K95))*$BD$86</f>
        <v>-0.31645829861492397</v>
      </c>
      <c r="DI48" s="21">
        <f>(($AB$61*Visualisation!$K95)+($AC$61*Visualisation!$K95)+($AD$61*Visualisation!$K95)+($AE$61*Visualisation!$K95)+($AF$61*Visualisation!$K95)+($AG$61*Visualisation!$K95)+($AH$61*Visualisation!$K95)+($AI$61*Visualisation!$K95)+($AJ$61*Visualisation!$K95)+($AK$61*Visualisation!$K95)+($AL$61*Visualisation!$K95)+($AM$61*Visualisation!$K95)+($AN$61*Visualisation!$K95)+($AO$61*Visualisation!$K95)+($AP$61*Visualisation!$K95)+($AQ$61*Visualisation!$K95))</f>
        <v>1.3467526849873193</v>
      </c>
      <c r="DJ48" s="2"/>
      <c r="DK48" s="2"/>
      <c r="DL48" s="2"/>
      <c r="DO48" s="253"/>
    </row>
    <row r="49" spans="2:119" ht="15.75">
      <c r="B49" s="1"/>
      <c r="C49" s="1"/>
      <c r="D49" s="10"/>
      <c r="E49" s="4"/>
      <c r="F49" s="5"/>
      <c r="W49" s="254"/>
      <c r="X49" s="2"/>
      <c r="AA49" s="159" t="s">
        <v>233</v>
      </c>
      <c r="AB49" s="21">
        <f>(AB93*Visualisation!$J$94)+(AB120*Visualisation!$J$95)+(AB147*Visualisation!$J$96)+(AB174*Visualisation!$J$97)+(AB201*Visualisation!$J$98)+(AB228*Visualisation!$J$99)+(AB255*Visualisation!$J$100)+(AB282*Visualisation!$J$101)</f>
        <v>7.0654649618465584E-2</v>
      </c>
      <c r="AC49" s="21">
        <f>(AC93*Visualisation!$J$94)+(AC120*Visualisation!$J$95)+(AC147*Visualisation!$J$96)+(AC174*Visualisation!$J$97)+(AC201*Visualisation!$J$98)+(AC228*Visualisation!$J$99)+(AC255*Visualisation!$J$100)+(AC282*Visualisation!$J$101)</f>
        <v>7.0333366238280778E-2</v>
      </c>
      <c r="AD49" s="21">
        <f>(AD93*Visualisation!$J$94)+(AD120*Visualisation!$J$95)+(AD147*Visualisation!$J$96)+(AD174*Visualisation!$J$97)+(AD201*Visualisation!$J$98)+(AD228*Visualisation!$J$99)+(AD255*Visualisation!$J$100)+(AD282*Visualisation!$J$101)</f>
        <v>8.2607609422578415E-2</v>
      </c>
      <c r="AE49" s="21">
        <f>(AE93*Visualisation!$J$94)+(AE120*Visualisation!$J$95)+(AE147*Visualisation!$J$96)+(AE174*Visualisation!$J$97)+(AE201*Visualisation!$J$98)+(AE228*Visualisation!$J$99)+(AE255*Visualisation!$J$100)+(AE282*Visualisation!$J$101)</f>
        <v>0</v>
      </c>
      <c r="AF49" s="21">
        <f>(AF93*Visualisation!$J$94)+(AF120*Visualisation!$J$95)+(AF147*Visualisation!$J$96)+(AF174*Visualisation!$J$97)+(AF201*Visualisation!$J$98)+(AF228*Visualisation!$J$99)+(AF255*Visualisation!$J$100)+(AF282*Visualisation!$J$101)</f>
        <v>7.8687289330550347E-7</v>
      </c>
      <c r="AG49" s="21">
        <f>(AG93*Visualisation!$J$94)+(AG120*Visualisation!$J$95)+(AG147*Visualisation!$J$96)+(AG174*Visualisation!$J$97)+(AG201*Visualisation!$J$98)+(AG228*Visualisation!$J$99)+(AG255*Visualisation!$J$100)+(AG282*Visualisation!$J$101)</f>
        <v>1.7937476889701412E-3</v>
      </c>
      <c r="AH49" s="21">
        <f>(AH93*Visualisation!$J$94)+(AH120*Visualisation!$J$95)+(AH147*Visualisation!$J$96)+(AH174*Visualisation!$J$97)+(AH201*Visualisation!$J$98)+(AH228*Visualisation!$J$99)+(AH255*Visualisation!$J$100)+(AH282*Visualisation!$J$101)</f>
        <v>0.19262358614752045</v>
      </c>
      <c r="AI49" s="21">
        <f>(AI93*Visualisation!$J$94)+(AI120*Visualisation!$J$95)+(AI147*Visualisation!$J$96)+(AI174*Visualisation!$J$97)+(AI201*Visualisation!$J$98)+(AI228*Visualisation!$J$99)+(AI255*Visualisation!$J$100)+(AI282*Visualisation!$J$101)</f>
        <v>0.12565539508960771</v>
      </c>
      <c r="AJ49" s="21">
        <f>(AJ93*Visualisation!$J$94)+(AJ120*Visualisation!$J$95)+(AJ147*Visualisation!$J$96)+(AJ174*Visualisation!$J$97)+(AJ201*Visualisation!$J$98)+(AJ228*Visualisation!$J$99)+(AJ255*Visualisation!$J$100)+(AJ282*Visualisation!$J$101)</f>
        <v>0.16296465391209086</v>
      </c>
      <c r="AK49" s="21">
        <f>(AK93*Visualisation!$J$94)+(AK120*Visualisation!$J$95)+(AK147*Visualisation!$J$96)+(AK174*Visualisation!$J$97)+(AK201*Visualisation!$J$98)+(AK228*Visualisation!$J$99)+(AK255*Visualisation!$J$100)+(AK282*Visualisation!$J$101)</f>
        <v>7.5081377491645049E-2</v>
      </c>
      <c r="AL49" s="21">
        <f>(AL93*Visualisation!$J$94)+(AL120*Visualisation!$J$95)+(AL147*Visualisation!$J$96)+(AL174*Visualisation!$J$97)+(AL201*Visualisation!$J$98)+(AL228*Visualisation!$J$99)+(AL255*Visualisation!$J$100)+(AL282*Visualisation!$J$101)</f>
        <v>6.6370950210633863E-3</v>
      </c>
      <c r="AM49" s="21">
        <f>(AM93*Visualisation!$J$94)+(AM120*Visualisation!$J$95)+(AM147*Visualisation!$J$96)+(AM174*Visualisation!$J$97)+(AM201*Visualisation!$J$98)+(AM228*Visualisation!$J$99)+(AM255*Visualisation!$J$100)+(AM282*Visualisation!$J$101)</f>
        <v>2.9567685796273793E-2</v>
      </c>
      <c r="AN49" s="21">
        <f>(AN93*Visualisation!$J$94)+(AN120*Visualisation!$J$95)+(AN147*Visualisation!$J$96)+(AN174*Visualisation!$J$97)+(AN201*Visualisation!$J$98)+(AN228*Visualisation!$J$99)+(AN255*Visualisation!$J$100)+(AN282*Visualisation!$J$101)</f>
        <v>0.50892142027159182</v>
      </c>
      <c r="AO49" s="21">
        <f>(AO93*Visualisation!$J$94)+(AO120*Visualisation!$J$95)+(AO147*Visualisation!$J$96)+(AO174*Visualisation!$J$97)+(AO201*Visualisation!$J$98)+(AO228*Visualisation!$J$99)+(AO255*Visualisation!$J$100)+(AO282*Visualisation!$J$101)</f>
        <v>4.4046725006274441E-3</v>
      </c>
      <c r="AP49" s="21">
        <f>(AP93*Visualisation!$J$94)+(AP120*Visualisation!$J$95)+(AP147*Visualisation!$J$96)+(AP174*Visualisation!$J$97)+(AP201*Visualisation!$J$98)+(AP228*Visualisation!$J$99)+(AP255*Visualisation!$J$100)+(AP282*Visualisation!$J$101)</f>
        <v>1.1355223986599745E-3</v>
      </c>
      <c r="AQ49" s="202">
        <f>(AQ93*Visualisation!$J$94)+(AQ120*Visualisation!$J$95)+(AQ147*Visualisation!$J$96)+(AQ174*Visualisation!$J$97)+(AQ201*Visualisation!$J$98)+(AQ228*Visualisation!$J$99)+(AQ255*Visualisation!$J$100)+(AQ282*Visualisation!$J$101)</f>
        <v>4.9757396389621178E-2</v>
      </c>
      <c r="AR49" s="54">
        <f t="shared" si="0"/>
        <v>1.3821389648598899</v>
      </c>
      <c r="AT49" s="298">
        <v>4</v>
      </c>
      <c r="AV49" s="249"/>
      <c r="AX49"/>
      <c r="AY49" s="188" t="s">
        <v>16</v>
      </c>
      <c r="AZ49" s="21">
        <f>(($AB$46*Visualisation!$K96)+($AB$47*Visualisation!$K96)+($AB$48*Visualisation!$K96)+($AB$49*Visualisation!$K96)+($AB$50*Visualisation!$K96)+($AB$51*Visualisation!$K96)+($AB$52*Visualisation!$K96)+($AB$53*Visualisation!$K96)+($AB$54*Visualisation!$K96)+($AB$55*Visualisation!$K96)+($AB$56*Visualisation!$K96)+($AB$57*Visualisation!$K96)+($AB$58*Visualisation!$K96)+($AB$59*Visualisation!$K96)+($AB$60*Visualisation!$K96)+($AB$61*Visualisation!$K96))*$BD$86</f>
        <v>-0.79981253177890022</v>
      </c>
      <c r="BA49" s="21">
        <f>(($AB$46*Visualisation!$K96)+($AC$46*Visualisation!$K96)+($AD$46*Visualisation!$K96)+($AE$46*Visualisation!$K96)+($AF$46*Visualisation!$K96)+($AG$46*Visualisation!$K96)+($AH$46*Visualisation!$K96)+($AI$46*Visualisation!$K96)+($AJ$46*Visualisation!$K96)+($AK$46*Visualisation!$K96)+($AL$46*Visualisation!$K96)+($AM$46*Visualisation!$K96)+($AN$46*Visualisation!$K96)+($AO$46*Visualisation!$K96)+($AP$46*Visualisation!$K96)+($AQ$46*Visualisation!$K96))</f>
        <v>0.48689328432699008</v>
      </c>
      <c r="BB49" s="21"/>
      <c r="BC49" s="2"/>
      <c r="BD49" s="21">
        <f>(($AC$46*Visualisation!$K96)+($AC$47*Visualisation!$K96)+($AC$48*Visualisation!$K96)+($AC$49*Visualisation!$K96)+($AC$50*Visualisation!$K96)+($AC$51*Visualisation!$K96)+($AC$52*Visualisation!$K96)+($AC$53*Visualisation!$K96)+($AC$54*Visualisation!$K96)+($AC$55*Visualisation!$K96)+($AC$56*Visualisation!$K96)+($AC$57*Visualisation!$K96)+($AC$58*Visualisation!$K96)+($AC$59*Visualisation!$K96)+($AC$60*Visualisation!$K96)+($AC$61*Visualisation!$K96))*$BD$86</f>
        <v>-0.75365119432359862</v>
      </c>
      <c r="BE49" s="21">
        <f>(($AB$47*Visualisation!$K96)+($AC$47*Visualisation!$K96)+($AD$47*Visualisation!$K96)+($AE$47*Visualisation!$K96)+($AF$47*Visualisation!$K96)+($AG$47*Visualisation!$K96)+($AH$47*Visualisation!$K96)+($AI$47*Visualisation!$K96)+($AJ$47*Visualisation!$K96)+($AK$47*Visualisation!$K96)+($AL$47*Visualisation!$K96)+($AM$47*Visualisation!$K96)+($AN$47*Visualisation!$K96)+($AO$47*Visualisation!$K96)+($AP$47*Visualisation!$K96)+($AQ$47*Visualisation!$K96))</f>
        <v>0.54445829785343824</v>
      </c>
      <c r="BF49" s="2"/>
      <c r="BG49" s="2"/>
      <c r="BH49" s="21">
        <f>(($AD$46*Visualisation!$K96)+($AD$47*Visualisation!$K96)+($AD$48*Visualisation!$K96)+($AD$49*Visualisation!$K96)+($AD$50*Visualisation!$K96)+($AD$51*Visualisation!$K96)+($AD$52*Visualisation!$K96)+($AD$53*Visualisation!$K96)+($AD$54*Visualisation!$K96)+($AD$55*Visualisation!$K96)+($AD$56*Visualisation!$K96)+($AD$57*Visualisation!$K96)+($AD$58*Visualisation!$K96)+($AD$59*Visualisation!$K96)+($AD$60*Visualisation!$K96)+($AD$61*Visualisation!$K96))*$BD$86</f>
        <v>-0.50256351777026242</v>
      </c>
      <c r="BI49" s="21">
        <f>(($AB$48*Visualisation!$K96)+($AC$48*Visualisation!$K96)+($AD$48*Visualisation!$K96)+($AE$48*Visualisation!$K96)+($AF$48*Visualisation!$K96)+($AG$48*Visualisation!$K96)+($AH$48*Visualisation!$K96)+($AI$48*Visualisation!$K96)+($AJ$48*Visualisation!$K96)+($AK$48*Visualisation!$K96)+($AL$48*Visualisation!$K96)+($AM$48*Visualisation!$K96)+($AN$48*Visualisation!$K96)+($AO$48*Visualisation!$K96)+($AP$48*Visualisation!$K96)+($AQ$48*Visualisation!$K96))</f>
        <v>0.98619731422814783</v>
      </c>
      <c r="BJ49" s="2"/>
      <c r="BK49" s="2"/>
      <c r="BL49" s="21">
        <f>(($AE$46*Visualisation!$K96)+($AE$47*Visualisation!$K96)+($AE$48*Visualisation!$K96)+($AE$49*Visualisation!$K96)+($AE$50*Visualisation!$K96)+($AE$51*Visualisation!$K96)+($AE$52*Visualisation!$K96)+($AE$53*Visualisation!$K96)+($AE$54*Visualisation!$K96)+($AE$55*Visualisation!$K96)+($AE$56*Visualisation!$K96)+($AE$57*Visualisation!$K96)+($AE$58*Visualisation!$K96)+($AE$59*Visualisation!$K96)+($AE$60*Visualisation!$K96)+($AE$61*Visualisation!$K96))*$BD$86</f>
        <v>-0.7138683236687664</v>
      </c>
      <c r="BM49" s="21">
        <f>(($AB$49*Visualisation!$K96)+($AC$49*Visualisation!$K96)+($AD$49*Visualisation!$K96)+($AE$49*Visualisation!$K96)+($AF$49*Visualisation!$K96)+($AG$49*Visualisation!$K96)+($AH$49*Visualisation!$K96)+($AI$49*Visualisation!$K96)+($AJ$49*Visualisation!$K96)+($AK$49*Visualisation!$K96)+($AL$49*Visualisation!$K96)+($AM$49*Visualisation!$K96)+($AN$49*Visualisation!$K96)+($AO$49*Visualisation!$K96)+($AP$49*Visualisation!$K96)+($AQ$49*Visualisation!$K96))</f>
        <v>0.46066691698780132</v>
      </c>
      <c r="BN49" s="2"/>
      <c r="BO49" s="2"/>
      <c r="BP49" s="21">
        <f>(($AF$46*Visualisation!$K96)+($AF$47*Visualisation!$K96)+($AF$48*Visualisation!$K96)+($AF$49*Visualisation!$K96)+($AF$50*Visualisation!$K96)+($AF$51*Visualisation!$K96)+($AF$52*Visualisation!$K96)+($AF$53*Visualisation!$K96)+($AF$54*Visualisation!$K96)+($AF$55*Visualisation!$K96)+($AF$56*Visualisation!$K96)+($AF$57*Visualisation!$K96)+($AF$58*Visualisation!$K96)+($AF$59*Visualisation!$K96)+($AF$60*Visualisation!$K96)+($AF$61*Visualisation!$K96))*$BD$86</f>
        <v>-0.62060318584590868</v>
      </c>
      <c r="BQ49" s="21">
        <f>(($AB$50*Visualisation!$K96)+($AC$50*Visualisation!$K96)+($AD$50*Visualisation!$K96)+($AE$50*Visualisation!$K96)+($AF$50*Visualisation!$K96)+($AG$50*Visualisation!$K96)+($AH$50*Visualisation!$K96)+($AI$50*Visualisation!$K96)+($AJ$50*Visualisation!$K96)+($AK$50*Visualisation!$K96)+($AL$50*Visualisation!$K96)+($AM$50*Visualisation!$K96)+($AN$50*Visualisation!$K96)+($AO$50*Visualisation!$K96)+($AP$50*Visualisation!$K96)+($AQ$50*Visualisation!$K96))</f>
        <v>0.56074401516412453</v>
      </c>
      <c r="BR49" s="2"/>
      <c r="BS49" s="2"/>
      <c r="BT49" s="21">
        <f>(($AG$46*Visualisation!$K96)+($AG$47*Visualisation!$K96)+($AG$48*Visualisation!$K96)+($AG$49*Visualisation!$K96)+($AG$50*Visualisation!$K96)+($AG$51*Visualisation!$K96)+($AG$52*Visualisation!$K96)+($AG$53*Visualisation!$K96)+($AG$54*Visualisation!$K96)+($AG$55*Visualisation!$K96)+($AG$56*Visualisation!$K96)+($AG$57*Visualisation!$K96)+($AG$58*Visualisation!$K96)+($AG$59*Visualisation!$K96)+($AG$60*Visualisation!$K96)+($AG$61*Visualisation!$K96))*$BD$86</f>
        <v>-0.18772967803319204</v>
      </c>
      <c r="BU49" s="21">
        <f>(($AB$51*Visualisation!$K96)+($AC$51*Visualisation!$K96)+($AD$51*Visualisation!$K96)+($AE$51*Visualisation!$K96)+($AF$51*Visualisation!$K96)+($AG$51*Visualisation!$K96)+($AH$51*Visualisation!$K96)+($AI$51*Visualisation!$K96)+($AJ$51*Visualisation!$K96)+($AK$51*Visualisation!$K96)+($AL$51*Visualisation!$K96)+($AM$51*Visualisation!$K96)+($AN$51*Visualisation!$K96)+($AO$51*Visualisation!$K96)+($AP$51*Visualisation!$K96)+($AQ$51*Visualisation!$K96))</f>
        <v>1.2059535600916926</v>
      </c>
      <c r="BV49" s="2"/>
      <c r="BX49" s="21">
        <f>(($AH$46*Visualisation!$K96)+($AH$47*Visualisation!$K96)+($AH$48*Visualisation!$K96)+($AH$49*Visualisation!$K96)+($AH$50*Visualisation!$K96)+($AH$51*Visualisation!$K96)+($AH$52*Visualisation!$K96)+($AH$53*Visualisation!$K96)+($AH$54*Visualisation!$K96)+($AH$55*Visualisation!$K96)+($AH$56*Visualisation!$K96)+($AH$57*Visualisation!$K96)+($AH$58*Visualisation!$K96)+($AH$59*Visualisation!$K96)+($AH$60*Visualisation!$K96)+($AH$61*Visualisation!$K96))*$BD$86</f>
        <v>-1.2851709003201588</v>
      </c>
      <c r="BY49" s="21">
        <f>(($AB$52*Visualisation!$K96)+($AC$52*Visualisation!$K96)+($AD$52*Visualisation!$K96)+($AE$52*Visualisation!$K96)+($AF$52*Visualisation!$K96)+($AG$52*Visualisation!$K96)+($AH$52*Visualisation!$K96)+($AI$52*Visualisation!$K96)+($AJ$52*Visualisation!$K96)+($AK$52*Visualisation!$K96)+($AL$52*Visualisation!$K96)+($AM$52*Visualisation!$K96)+($AN$52*Visualisation!$K96)+($AO$52*Visualisation!$K96)+($AP$52*Visualisation!$K96)+($AQ$52*Visualisation!$K96))</f>
        <v>0.25478516805682577</v>
      </c>
      <c r="BZ49" s="2"/>
      <c r="CB49" s="21">
        <f>(($AI$46*Visualisation!$K96)+($AI$47*Visualisation!$K96)+($AI$48*Visualisation!$K96)+($AI$49*Visualisation!$K96)+($AI$50*Visualisation!$K96)+($AI$51*Visualisation!$K96)+($AI$52*Visualisation!$K96)+($AI$53*Visualisation!$K96)+($AI$54*Visualisation!$K96)+($AI$55*Visualisation!$K96)+($AI$56*Visualisation!$K96)+($AI$57*Visualisation!$K96)+($AI$58*Visualisation!$K96)+($AI$59*Visualisation!$K96)+($AI$60*Visualisation!$K96)+($AI$61*Visualisation!$K96))*$BD$86</f>
        <v>-1.1054297518869942</v>
      </c>
      <c r="CC49" s="21">
        <f>(($AB$53*Visualisation!$K96)+($AC$53*Visualisation!$K96)+($AD$53*Visualisation!$K96)+($AE$53*Visualisation!$K96)+($AF$53*Visualisation!$K96)+($AG$53*Visualisation!$K96)+($AH$53*Visualisation!$K96)+($AI$53*Visualisation!$K96)+($AJ$53*Visualisation!$K96)+($AK$53*Visualisation!$K96)+($AL$53*Visualisation!$K96)+($AM$53*Visualisation!$K96)+($AN$53*Visualisation!$K96)+($AO$53*Visualisation!$K96)+($AP$53*Visualisation!$K96)+($AQ$53*Visualisation!$K96))</f>
        <v>0.43747343995993271</v>
      </c>
      <c r="CD49" s="2"/>
      <c r="CF49" s="21">
        <f>(($AJ$46*Visualisation!$K96)+($AJ$47*Visualisation!$K96)+($AJ$48*Visualisation!$K96)+($AJ$49*Visualisation!$K96)+($AJ$50*Visualisation!$K96)+($AJ$51*Visualisation!$K96)+($AJ$52*Visualisation!$K96)+($AJ$53*Visualisation!$K96)+($AJ$54*Visualisation!$K96)+($AJ$55*Visualisation!$K96)+($AJ$56*Visualisation!$K96)+($AJ$57*Visualisation!$K96)+($AJ$58*Visualisation!$K96)+($AJ$59*Visualisation!$K96)+($AJ$60*Visualisation!$K96)+($AJ$61*Visualisation!$K96))*$BD$86</f>
        <v>-0.98659445820864533</v>
      </c>
      <c r="CG49" s="21">
        <f>(($AB$54*Visualisation!$K96)+($AC$54*Visualisation!$K96)+($AD$54*Visualisation!$K96)+($AE$54*Visualisation!$K96)+($AF$54*Visualisation!$K96)+($AG$54*Visualisation!$K96)+($AH$54*Visualisation!$K96)+($AI$54*Visualisation!$K96)+($AJ$54*Visualisation!$K96)+($AK$54*Visualisation!$K96)+($AL$54*Visualisation!$K96)+($AM$54*Visualisation!$K96)+($AN$54*Visualisation!$K96)+($AO$54*Visualisation!$K96)+($AP$54*Visualisation!$K96)+($AQ$54*Visualisation!$K96))</f>
        <v>0.8347362747822008</v>
      </c>
      <c r="CH49" s="2"/>
      <c r="CJ49" s="21">
        <f>(($AK$46*Visualisation!$K96)+($AK$47*Visualisation!$K96)+($AK$48*Visualisation!$K96)+($AK$49*Visualisation!$K96)+($AK$50*Visualisation!$K96)+($AK$51*Visualisation!$K96)+($AK$52*Visualisation!$K96)+($AK$53*Visualisation!$K96)+($AK$54*Visualisation!$K96)+($AK$55*Visualisation!$K96)+($AK$56*Visualisation!$K96)+($AK$57*Visualisation!$K96)+($AK$58*Visualisation!$K96)+($AK$59*Visualisation!$K96)+($AK$60*Visualisation!$K96)+($AK$61*Visualisation!$K96))*$BD$86</f>
        <v>-0.78893184341605127</v>
      </c>
      <c r="CK49" s="21">
        <f>(($AB$55*Visualisation!$K96)+($AC$55*Visualisation!$K96)+($AD$55*Visualisation!$K96)+($AE$55*Visualisation!$K96)+($AF$55*Visualisation!$K96)+($AG$55*Visualisation!$K96)+($AH$55*Visualisation!$K96)+($AI$55*Visualisation!$K96)+($AJ$55*Visualisation!$K96)+($AK$55*Visualisation!$K96)+($AL$55*Visualisation!$K96)+($AM$55*Visualisation!$K96)+($AN$55*Visualisation!$K96)+($AO$55*Visualisation!$K96)+($AP$55*Visualisation!$K96)+($AQ$55*Visualisation!$K96))</f>
        <v>0.39769071185066845</v>
      </c>
      <c r="CL49" s="2"/>
      <c r="CN49" s="21">
        <f>(($AL$46*Visualisation!$K96)+($AL$47*Visualisation!$K96)+($AL$48*Visualisation!$K96)+($AL$49*Visualisation!$K96)+($AL$50*Visualisation!$K96)+($AL$51*Visualisation!$K96)+($AL$52*Visualisation!$K96)+($AL$53*Visualisation!$K96)+($AL$54*Visualisation!$K96)+($AL$55*Visualisation!$K96)+($AL$56*Visualisation!$K96)+($AL$57*Visualisation!$K96)+($AL$58*Visualisation!$K96)+($AL$59*Visualisation!$K96)+($AL$60*Visualisation!$K96)+($AL$61*Visualisation!$K96))*$BD$86</f>
        <v>-0.71211294301096284</v>
      </c>
      <c r="CO49" s="21">
        <f>(($AB$56*Visualisation!$K96)+($AC$56*Visualisation!$K96)+($AD$56*Visualisation!$K96)+($AE$56*Visualisation!$K96)+($AF$56*Visualisation!$K96)+($AG$56*Visualisation!$K96)+($AH$56*Visualisation!$K96)+($AI$56*Visualisation!$K96)+($AJ$56*Visualisation!$K96)+($AK$56*Visualisation!$K96)+($AL$56*Visualisation!$K96)+($AM$56*Visualisation!$K96)+($AN$56*Visualisation!$K96)+($AO$56*Visualisation!$K96)+($AP$56*Visualisation!$K96)+($AQ$56*Visualisation!$K96))</f>
        <v>0.47267768758048007</v>
      </c>
      <c r="CP49" s="2"/>
      <c r="CR49" s="21">
        <f>(($AM$46*Visualisation!$K96)+($AM$47*Visualisation!$K96)+($AM$48*Visualisation!$K96)+($AM$49*Visualisation!$K96)+($AM$50*Visualisation!$K96)+($AM$51*Visualisation!$K96)+($AM$52*Visualisation!$K96)+($AM$53*Visualisation!$K96)+($AM$54*Visualisation!$K96)+($AM$55*Visualisation!$K96)+($AM$56*Visualisation!$K96)+($AM$57*Visualisation!$K96)+($AM$58*Visualisation!$K96)+($AM$59*Visualisation!$K96)+($AM$60*Visualisation!$K96)+($AM$61*Visualisation!$K96))*$BD$86</f>
        <v>-0.38425123502097297</v>
      </c>
      <c r="CS49" s="21">
        <f>(($AB$57*Visualisation!$K96)+($AC$57*Visualisation!$K96)+($AD$57*Visualisation!$K96)+($AE$57*Visualisation!$K96)+($AF$57*Visualisation!$K96)+($AG$57*Visualisation!$K96)+($AH$57*Visualisation!$K96)+($AI$57*Visualisation!$K96)+($AJ$57*Visualisation!$K96)+($AK$57*Visualisation!$K96)+($AL$57*Visualisation!$K96)+($AM$57*Visualisation!$K96)+($AN$57*Visualisation!$K96)+($AO$57*Visualisation!$K96)+($AP$57*Visualisation!$K96)+($AQ$57*Visualisation!$K96))</f>
        <v>0.99778023764372581</v>
      </c>
      <c r="CT49" s="2"/>
      <c r="CV49" s="21">
        <f>(($AN$46*Visualisation!$K96)+($AN$47*Visualisation!$K96)+($AN$48*Visualisation!$K96)+($AN$49*Visualisation!$K96)+($AN$50*Visualisation!$K96)+($AN$51*Visualisation!$K96)+($AN$52*Visualisation!$K96)+($AN$53*Visualisation!$K96)+($AN$54*Visualisation!$K96)+($AN$55*Visualisation!$K96)+($AN$56*Visualisation!$K96)+($AN$57*Visualisation!$K96)+($AN$58*Visualisation!$K96)+($AN$59*Visualisation!$K96)+($AN$60*Visualisation!$K96)+($AN$61*Visualisation!$K96))*$BD$86</f>
        <v>-2.5373181287164375</v>
      </c>
      <c r="CW49" s="21">
        <f>(($AB$58*Visualisation!$K96)+($AC$58*Visualisation!$K96)+($AD$58*Visualisation!$K96)+($AE$58*Visualisation!$K96)+($AF$58*Visualisation!$K96)+($AG$58*Visualisation!$K96)+($AH$58*Visualisation!$K96)+($AI$58*Visualisation!$K96)+($AJ$58*Visualisation!$K96)+($AK$58*Visualisation!$K96)+($AL$58*Visualisation!$K96)+($AM$58*Visualisation!$K96)+($AN$58*Visualisation!$K96)+($AO$58*Visualisation!$K96)+($AP$58*Visualisation!$K96)+($AQ$58*Visualisation!$K96))</f>
        <v>1.8524330597584733</v>
      </c>
      <c r="CX49" s="2"/>
      <c r="CZ49" s="21">
        <f>(($AO$46*Visualisation!$K96)+($AO$47*Visualisation!$K96)+($AO$48*Visualisation!$K96)+($AO$49*Visualisation!$K96)+($AO$50*Visualisation!$K96)+($AO$51*Visualisation!$K96)+($AO$52*Visualisation!$K96)+($AO$53*Visualisation!$K96)+($AO$54*Visualisation!$K96)+($AO$55*Visualisation!$K96)+($AO$56*Visualisation!$K96)+($AO$57*Visualisation!$K96)+($AO$58*Visualisation!$K96)+($AO$59*Visualisation!$K96)+($AO$60*Visualisation!$K96)+($AO$61*Visualisation!$K96))*$BD$86</f>
        <v>-0.62732626195689822</v>
      </c>
      <c r="DA49" s="21">
        <f>(($AB$59*Visualisation!$K96)+($AC$59*Visualisation!$K96)+($AD$59*Visualisation!$K96)+($AE$59*Visualisation!$K96)+($AF$59*Visualisation!$K96)+($AG$59*Visualisation!$K96)+($AH$59*Visualisation!$K96)+($AI$59*Visualisation!$K96)+($AJ$59*Visualisation!$K96)+($AK$59*Visualisation!$K96)+($AL$59*Visualisation!$K96)+($AM$59*Visualisation!$K96)+($AN$59*Visualisation!$K96)+($AO$59*Visualisation!$K96)+($AP$59*Visualisation!$K96)+($AQ$59*Visualisation!$K96))</f>
        <v>0.63711847818740042</v>
      </c>
      <c r="DB49" s="2"/>
      <c r="DD49" s="21">
        <f>(($AP$46*Visualisation!$K96)+($AP$47*Visualisation!$K96)+($AP$48*Visualisation!$K96)+($AP$49*Visualisation!$K96)+($AP$50*Visualisation!$K96)+($AP$51*Visualisation!$K96)+($AP$52*Visualisation!$K96)+($AP$53*Visualisation!$K96)+($AP$54*Visualisation!$K96)+($AP$55*Visualisation!$K96)+($AP$56*Visualisation!$K96)+($AP$57*Visualisation!$K96)+($AP$58*Visualisation!$K96)+($AP$59*Visualisation!$K96)+($AP$60*Visualisation!$K96)+($AP$61*Visualisation!$K96))*$BD$86</f>
        <v>-0.3147802222886617</v>
      </c>
      <c r="DE49" s="21">
        <f>(($AB$60*Visualisation!$K96)+($AC$60*Visualisation!$K96)+($AD$60*Visualisation!$K96)+($AE$60*Visualisation!$K96)+($AF$60*Visualisation!$K96)+($AG$60*Visualisation!$K96)+($AH$60*Visualisation!$K96)+($AI$60*Visualisation!$K96)+($AJ$60*Visualisation!$K96)+($AK$60*Visualisation!$K96)+($AL$60*Visualisation!$K96)+($AM$60*Visualisation!$K96)+($AN$60*Visualisation!$K96)+($AO$60*Visualisation!$K96)+($AP$60*Visualisation!$K96)+($AQ$60*Visualisation!$K96))</f>
        <v>1.1602413434021135</v>
      </c>
      <c r="DF49" s="2"/>
      <c r="DH49" s="21">
        <f>(($AQ$46*Visualisation!$K96)+($AQ$47*Visualisation!$K96)+($AQ$48*Visualisation!$K96)+($AQ$49*Visualisation!$K96)+($AQ$50*Visualisation!$K96)+($AQ$51*Visualisation!$K96)+($AQ$52*Visualisation!$K96)+($AQ$53*Visualisation!$K96)+($AQ$54*Visualisation!$K96)+($AQ$55*Visualisation!$K96)+($AQ$56*Visualisation!$K96)+($AQ$57*Visualisation!$K96)+($AQ$58*Visualisation!$K96)+($AQ$59*Visualisation!$K96)+($AQ$60*Visualisation!$K96)+($AQ$61*Visualisation!$K96))*$BD$86</f>
        <v>-0.31645829861492397</v>
      </c>
      <c r="DI49" s="21">
        <f>(($AB$61*Visualisation!$K96)+($AC$61*Visualisation!$K96)+($AD$61*Visualisation!$K96)+($AE$61*Visualisation!$K96)+($AF$61*Visualisation!$K96)+($AG$61*Visualisation!$K96)+($AH$61*Visualisation!$K96)+($AI$61*Visualisation!$K96)+($AJ$61*Visualisation!$K96)+($AK$61*Visualisation!$K96)+($AL$61*Visualisation!$K96)+($AM$61*Visualisation!$K96)+($AN$61*Visualisation!$K96)+($AO$61*Visualisation!$K96)+($AP$61*Visualisation!$K96)+($AQ$61*Visualisation!$K96))</f>
        <v>1.3467526849873193</v>
      </c>
      <c r="DJ49" s="2"/>
      <c r="DK49" s="2"/>
      <c r="DL49" s="2"/>
      <c r="DO49" s="253"/>
    </row>
    <row r="50" spans="2:119" ht="15.75">
      <c r="B50" s="1"/>
      <c r="C50" s="1"/>
      <c r="D50" s="140"/>
      <c r="W50" s="254"/>
      <c r="X50" s="2"/>
      <c r="AA50" s="159" t="s">
        <v>234</v>
      </c>
      <c r="AB50" s="21">
        <f>(AB94*Visualisation!$J$94)+(AB121*Visualisation!$J$95)+(AB148*Visualisation!$J$96)+(AB175*Visualisation!$J$97)+(AB202*Visualisation!$J$98)+(AB229*Visualisation!$J$99)+(AB256*Visualisation!$J$100)+(AB283*Visualisation!$J$101)</f>
        <v>7.1610086567781978E-2</v>
      </c>
      <c r="AC50" s="21">
        <f>(AC94*Visualisation!$J$94)+(AC121*Visualisation!$J$95)+(AC148*Visualisation!$J$96)+(AC175*Visualisation!$J$97)+(AC202*Visualisation!$J$98)+(AC229*Visualisation!$J$99)+(AC256*Visualisation!$J$100)+(AC283*Visualisation!$J$101)</f>
        <v>7.1160234483270274E-2</v>
      </c>
      <c r="AD50" s="21">
        <f>(AD94*Visualisation!$J$94)+(AD121*Visualisation!$J$95)+(AD148*Visualisation!$J$96)+(AD175*Visualisation!$J$97)+(AD202*Visualisation!$J$98)+(AD229*Visualisation!$J$99)+(AD256*Visualisation!$J$100)+(AD283*Visualisation!$J$101)</f>
        <v>8.2895382494522718E-2</v>
      </c>
      <c r="AE50" s="21">
        <f>(AE94*Visualisation!$J$94)+(AE121*Visualisation!$J$95)+(AE148*Visualisation!$J$96)+(AE175*Visualisation!$J$97)+(AE202*Visualisation!$J$98)+(AE229*Visualisation!$J$99)+(AE256*Visualisation!$J$100)+(AE283*Visualisation!$J$101)</f>
        <v>6.691509540833028E-2</v>
      </c>
      <c r="AF50" s="21">
        <f>(AF94*Visualisation!$J$94)+(AF121*Visualisation!$J$95)+(AF148*Visualisation!$J$96)+(AF175*Visualisation!$J$97)+(AF202*Visualisation!$J$98)+(AF229*Visualisation!$J$99)+(AF256*Visualisation!$J$100)+(AF283*Visualisation!$J$101)</f>
        <v>0</v>
      </c>
      <c r="AG50" s="21">
        <f>(AG94*Visualisation!$J$94)+(AG121*Visualisation!$J$95)+(AG148*Visualisation!$J$96)+(AG175*Visualisation!$J$97)+(AG202*Visualisation!$J$98)+(AG229*Visualisation!$J$99)+(AG256*Visualisation!$J$100)+(AG283*Visualisation!$J$101)</f>
        <v>1.968799555218231E-3</v>
      </c>
      <c r="AH50" s="21">
        <f>(AH94*Visualisation!$J$94)+(AH121*Visualisation!$J$95)+(AH148*Visualisation!$J$96)+(AH175*Visualisation!$J$97)+(AH202*Visualisation!$J$98)+(AH229*Visualisation!$J$99)+(AH256*Visualisation!$J$100)+(AH283*Visualisation!$J$101)</f>
        <v>0.19916181845672953</v>
      </c>
      <c r="AI50" s="21">
        <f>(AI94*Visualisation!$J$94)+(AI121*Visualisation!$J$95)+(AI148*Visualisation!$J$96)+(AI175*Visualisation!$J$97)+(AI202*Visualisation!$J$98)+(AI229*Visualisation!$J$99)+(AI256*Visualisation!$J$100)+(AI283*Visualisation!$J$101)</f>
        <v>0.13229312385043546</v>
      </c>
      <c r="AJ50" s="21">
        <f>(AJ94*Visualisation!$J$94)+(AJ121*Visualisation!$J$95)+(AJ148*Visualisation!$J$96)+(AJ175*Visualisation!$J$97)+(AJ202*Visualisation!$J$98)+(AJ229*Visualisation!$J$99)+(AJ256*Visualisation!$J$100)+(AJ283*Visualisation!$J$101)</f>
        <v>0.1690573149302792</v>
      </c>
      <c r="AK50" s="21">
        <f>(AK94*Visualisation!$J$94)+(AK121*Visualisation!$J$95)+(AK148*Visualisation!$J$96)+(AK175*Visualisation!$J$97)+(AK202*Visualisation!$J$98)+(AK229*Visualisation!$J$99)+(AK256*Visualisation!$J$100)+(AK283*Visualisation!$J$101)</f>
        <v>7.7671598534431091E-2</v>
      </c>
      <c r="AL50" s="21">
        <f>(AL94*Visualisation!$J$94)+(AL121*Visualisation!$J$95)+(AL148*Visualisation!$J$96)+(AL175*Visualisation!$J$97)+(AL202*Visualisation!$J$98)+(AL229*Visualisation!$J$99)+(AL256*Visualisation!$J$100)+(AL283*Visualisation!$J$101)</f>
        <v>7.5809514581668305E-2</v>
      </c>
      <c r="AM50" s="21">
        <f>(AM94*Visualisation!$J$94)+(AM121*Visualisation!$J$95)+(AM148*Visualisation!$J$96)+(AM175*Visualisation!$J$97)+(AM202*Visualisation!$J$98)+(AM229*Visualisation!$J$99)+(AM256*Visualisation!$J$100)+(AM283*Visualisation!$J$101)</f>
        <v>3.1889937781131743E-2</v>
      </c>
      <c r="AN50" s="21">
        <f>(AN94*Visualisation!$J$94)+(AN121*Visualisation!$J$95)+(AN148*Visualisation!$J$96)+(AN175*Visualisation!$J$97)+(AN202*Visualisation!$J$98)+(AN229*Visualisation!$J$99)+(AN256*Visualisation!$J$100)+(AN283*Visualisation!$J$101)</f>
        <v>0.50937912664240592</v>
      </c>
      <c r="AO50" s="21">
        <f>(AO94*Visualisation!$J$94)+(AO121*Visualisation!$J$95)+(AO148*Visualisation!$J$96)+(AO175*Visualisation!$J$97)+(AO202*Visualisation!$J$98)+(AO229*Visualisation!$J$99)+(AO256*Visualisation!$J$100)+(AO283*Visualisation!$J$101)</f>
        <v>7.1278570198004709E-2</v>
      </c>
      <c r="AP50" s="21">
        <f>(AP94*Visualisation!$J$94)+(AP121*Visualisation!$J$95)+(AP148*Visualisation!$J$96)+(AP175*Visualisation!$J$97)+(AP202*Visualisation!$J$98)+(AP229*Visualisation!$J$99)+(AP256*Visualisation!$J$100)+(AP283*Visualisation!$J$101)</f>
        <v>6.8398885796256845E-2</v>
      </c>
      <c r="AQ50" s="202">
        <f>(AQ94*Visualisation!$J$94)+(AQ121*Visualisation!$J$95)+(AQ148*Visualisation!$J$96)+(AQ175*Visualisation!$J$97)+(AQ202*Visualisation!$J$98)+(AQ229*Visualisation!$J$99)+(AQ256*Visualisation!$J$100)+(AQ283*Visualisation!$J$101)</f>
        <v>5.2910796240459482E-2</v>
      </c>
      <c r="AR50" s="54">
        <f t="shared" si="0"/>
        <v>1.6824002855209257</v>
      </c>
      <c r="AT50" s="298">
        <v>5</v>
      </c>
      <c r="AV50" s="249"/>
      <c r="AX50"/>
      <c r="AY50" s="188" t="s">
        <v>17</v>
      </c>
      <c r="AZ50" s="21">
        <f>(($AB$46*Visualisation!$K97)+($AB$47*Visualisation!$K97)+($AB$48*Visualisation!$K97)+($AB$49*Visualisation!$K97)+($AB$50*Visualisation!$K97)+($AB$51*Visualisation!$K97)+($AB$52*Visualisation!$K97)+($AB$53*Visualisation!$K97)+($AB$54*Visualisation!$K97)+($AB$55*Visualisation!$K97)+($AB$56*Visualisation!$K97)+($AB$57*Visualisation!$K97)+($AB$58*Visualisation!$K97)+($AB$59*Visualisation!$K97)+($AB$60*Visualisation!$K97)+($AB$61*Visualisation!$K97))*$BD$86</f>
        <v>0</v>
      </c>
      <c r="BA50" s="21">
        <f>(($AB$46*Visualisation!$K97)+($AC$46*Visualisation!$K97)+($AD$46*Visualisation!$K97)+($AE$46*Visualisation!$K97)+($AF$46*Visualisation!$K97)+($AG$46*Visualisation!$K97)+($AH$46*Visualisation!$K97)+($AI$46*Visualisation!$K97)+($AJ$46*Visualisation!$K97)+($AK$46*Visualisation!$K97)+($AL$46*Visualisation!$K97)+($AM$46*Visualisation!$K97)+($AN$46*Visualisation!$K97)+($AO$46*Visualisation!$K97)+($AP$46*Visualisation!$K97)+($AQ$46*Visualisation!$K97))</f>
        <v>0</v>
      </c>
      <c r="BB50" s="21"/>
      <c r="BC50" s="2"/>
      <c r="BD50" s="21">
        <f>(($AC$46*Visualisation!$K97)+($AC$47*Visualisation!$K97)+($AC$48*Visualisation!$K97)+($AC$49*Visualisation!$K97)+($AC$50*Visualisation!$K97)+($AC$51*Visualisation!$K97)+($AC$52*Visualisation!$K97)+($AC$53*Visualisation!$K97)+($AC$54*Visualisation!$K97)+($AC$55*Visualisation!$K97)+($AC$56*Visualisation!$K97)+($AC$57*Visualisation!$K97)+($AC$58*Visualisation!$K97)+($AC$59*Visualisation!$K97)+($AC$60*Visualisation!$K97)+($AC$61*Visualisation!$K97))*$BD$86</f>
        <v>0</v>
      </c>
      <c r="BE50" s="21">
        <f>(($AB$47*Visualisation!$K97)+($AC$47*Visualisation!$K97)+($AD$47*Visualisation!$K97)+($AE$47*Visualisation!$K97)+($AF$47*Visualisation!$K97)+($AG$47*Visualisation!$K97)+($AH$47*Visualisation!$K97)+($AI$47*Visualisation!$K97)+($AJ$47*Visualisation!$K97)+($AK$47*Visualisation!$K97)+($AL$47*Visualisation!$K97)+($AM$47*Visualisation!$K97)+($AN$47*Visualisation!$K97)+($AO$47*Visualisation!$K97)+($AP$47*Visualisation!$K97)+($AQ$47*Visualisation!$K97))</f>
        <v>0</v>
      </c>
      <c r="BF50" s="2"/>
      <c r="BG50" s="2"/>
      <c r="BH50" s="21">
        <f>(($AD$46*Visualisation!$K97)+($AD$47*Visualisation!$K97)+($AD$48*Visualisation!$K97)+($AD$49*Visualisation!$K97)+($AD$50*Visualisation!$K97)+($AD$51*Visualisation!$K97)+($AD$52*Visualisation!$K97)+($AD$53*Visualisation!$K97)+($AD$54*Visualisation!$K97)+($AD$55*Visualisation!$K97)+($AD$56*Visualisation!$K97)+($AD$57*Visualisation!$K97)+($AD$58*Visualisation!$K97)+($AD$59*Visualisation!$K97)+($AD$60*Visualisation!$K97)+($AD$61*Visualisation!$K97))*$BD$86</f>
        <v>0</v>
      </c>
      <c r="BI50" s="21">
        <f>(($AB$48*Visualisation!$K97)+($AC$48*Visualisation!$K97)+($AD$48*Visualisation!$K97)+($AE$48*Visualisation!$K97)+($AF$48*Visualisation!$K97)+($AG$48*Visualisation!$K97)+($AH$48*Visualisation!$K97)+($AI$48*Visualisation!$K97)+($AJ$48*Visualisation!$K97)+($AK$48*Visualisation!$K97)+($AL$48*Visualisation!$K97)+($AM$48*Visualisation!$K97)+($AN$48*Visualisation!$K97)+($AO$48*Visualisation!$K97)+($AP$48*Visualisation!$K97)+($AQ$48*Visualisation!$K97))</f>
        <v>0</v>
      </c>
      <c r="BJ50" s="2"/>
      <c r="BK50" s="2"/>
      <c r="BL50" s="21">
        <f>(($AE$46*Visualisation!$K97)+($AE$47*Visualisation!$K97)+($AE$48*Visualisation!$K97)+($AE$49*Visualisation!$K97)+($AE$50*Visualisation!$K97)+($AE$51*Visualisation!$K97)+($AE$52*Visualisation!$K97)+($AE$53*Visualisation!$K97)+($AE$54*Visualisation!$K97)+($AE$55*Visualisation!$K97)+($AE$56*Visualisation!$K97)+($AE$57*Visualisation!$K97)+($AE$58*Visualisation!$K97)+($AE$59*Visualisation!$K97)+($AE$60*Visualisation!$K97)+($AE$61*Visualisation!$K97))*$BD$86</f>
        <v>0</v>
      </c>
      <c r="BM50" s="21">
        <f>(($AB$49*Visualisation!$K97)+($AC$49*Visualisation!$K97)+($AD$49*Visualisation!$K97)+($AE$49*Visualisation!$K97)+($AF$49*Visualisation!$K97)+($AG$49*Visualisation!$K97)+($AH$49*Visualisation!$K97)+($AI$49*Visualisation!$K97)+($AJ$49*Visualisation!$K97)+($AK$49*Visualisation!$K97)+($AL$49*Visualisation!$K97)+($AM$49*Visualisation!$K97)+($AN$49*Visualisation!$K97)+($AO$49*Visualisation!$K97)+($AP$49*Visualisation!$K97)+($AQ$49*Visualisation!$K97))</f>
        <v>0</v>
      </c>
      <c r="BN50" s="2"/>
      <c r="BO50" s="2"/>
      <c r="BP50" s="21">
        <f>(($AF$46*Visualisation!$K97)+($AF$47*Visualisation!$K97)+($AF$48*Visualisation!$K97)+($AF$49*Visualisation!$K97)+($AF$50*Visualisation!$K97)+($AF$51*Visualisation!$K97)+($AF$52*Visualisation!$K97)+($AF$53*Visualisation!$K97)+($AF$54*Visualisation!$K97)+($AF$55*Visualisation!$K97)+($AF$56*Visualisation!$K97)+($AF$57*Visualisation!$K97)+($AF$58*Visualisation!$K97)+($AF$59*Visualisation!$K97)+($AF$60*Visualisation!$K97)+($AF$61*Visualisation!$K97))*$BD$86</f>
        <v>0</v>
      </c>
      <c r="BQ50" s="21">
        <f>(($AB$50*Visualisation!$K97)+($AC$50*Visualisation!$K97)+($AD$50*Visualisation!$K97)+($AE$50*Visualisation!$K97)+($AF$50*Visualisation!$K97)+($AG$50*Visualisation!$K97)+($AH$50*Visualisation!$K97)+($AI$50*Visualisation!$K97)+($AJ$50*Visualisation!$K97)+($AK$50*Visualisation!$K97)+($AL$50*Visualisation!$K97)+($AM$50*Visualisation!$K97)+($AN$50*Visualisation!$K97)+($AO$50*Visualisation!$K97)+($AP$50*Visualisation!$K97)+($AQ$50*Visualisation!$K97))</f>
        <v>0</v>
      </c>
      <c r="BR50" s="2"/>
      <c r="BS50" s="2"/>
      <c r="BT50" s="21">
        <f>(($AG$46*Visualisation!$K97)+($AG$47*Visualisation!$K97)+($AG$48*Visualisation!$K97)+($AG$49*Visualisation!$K97)+($AG$50*Visualisation!$K97)+($AG$51*Visualisation!$K97)+($AG$52*Visualisation!$K97)+($AG$53*Visualisation!$K97)+($AG$54*Visualisation!$K97)+($AG$55*Visualisation!$K97)+($AG$56*Visualisation!$K97)+($AG$57*Visualisation!$K97)+($AG$58*Visualisation!$K97)+($AG$59*Visualisation!$K97)+($AG$60*Visualisation!$K97)+($AG$61*Visualisation!$K97))*$BD$86</f>
        <v>0</v>
      </c>
      <c r="BU50" s="21">
        <f>(($AB$51*Visualisation!$K97)+($AC$51*Visualisation!$K97)+($AD$51*Visualisation!$K97)+($AE$51*Visualisation!$K97)+($AF$51*Visualisation!$K97)+($AG$51*Visualisation!$K97)+($AH$51*Visualisation!$K97)+($AI$51*Visualisation!$K97)+($AJ$51*Visualisation!$K97)+($AK$51*Visualisation!$K97)+($AL$51*Visualisation!$K97)+($AM$51*Visualisation!$K97)+($AN$51*Visualisation!$K97)+($AO$51*Visualisation!$K97)+($AP$51*Visualisation!$K97)+($AQ$51*Visualisation!$K97))</f>
        <v>0</v>
      </c>
      <c r="BV50" s="2"/>
      <c r="BX50" s="21">
        <f>(($AH$46*Visualisation!$K97)+($AH$47*Visualisation!$K97)+($AH$48*Visualisation!$K97)+($AH$49*Visualisation!$K97)+($AH$50*Visualisation!$K97)+($AH$51*Visualisation!$K97)+($AH$52*Visualisation!$K97)+($AH$53*Visualisation!$K97)+($AH$54*Visualisation!$K97)+($AH$55*Visualisation!$K97)+($AH$56*Visualisation!$K97)+($AH$57*Visualisation!$K97)+($AH$58*Visualisation!$K97)+($AH$59*Visualisation!$K97)+($AH$60*Visualisation!$K97)+($AH$61*Visualisation!$K97))*$BD$86</f>
        <v>0</v>
      </c>
      <c r="BY50" s="21">
        <f>(($AB$52*Visualisation!$K97)+($AC$52*Visualisation!$K97)+($AD$52*Visualisation!$K97)+($AE$52*Visualisation!$K97)+($AF$52*Visualisation!$K97)+($AG$52*Visualisation!$K97)+($AH$52*Visualisation!$K97)+($AI$52*Visualisation!$K97)+($AJ$52*Visualisation!$K97)+($AK$52*Visualisation!$K97)+($AL$52*Visualisation!$K97)+($AM$52*Visualisation!$K97)+($AN$52*Visualisation!$K97)+($AO$52*Visualisation!$K97)+($AP$52*Visualisation!$K97)+($AQ$52*Visualisation!$K97))</f>
        <v>0</v>
      </c>
      <c r="BZ50" s="2"/>
      <c r="CB50" s="21">
        <f>(($AI$46*Visualisation!$K97)+($AI$47*Visualisation!$K97)+($AI$48*Visualisation!$K97)+($AI$49*Visualisation!$K97)+($AI$50*Visualisation!$K97)+($AI$51*Visualisation!$K97)+($AI$52*Visualisation!$K97)+($AI$53*Visualisation!$K97)+($AI$54*Visualisation!$K97)+($AI$55*Visualisation!$K97)+($AI$56*Visualisation!$K97)+($AI$57*Visualisation!$K97)+($AI$58*Visualisation!$K97)+($AI$59*Visualisation!$K97)+($AI$60*Visualisation!$K97)+($AI$61*Visualisation!$K97))*$BD$86</f>
        <v>0</v>
      </c>
      <c r="CC50" s="21">
        <f>(($AB$53*Visualisation!$K97)+($AC$53*Visualisation!$K97)+($AD$53*Visualisation!$K97)+($AE$53*Visualisation!$K97)+($AF$53*Visualisation!$K97)+($AG$53*Visualisation!$K97)+($AH$53*Visualisation!$K97)+($AI$53*Visualisation!$K97)+($AJ$53*Visualisation!$K97)+($AK$53*Visualisation!$K97)+($AL$53*Visualisation!$K97)+($AM$53*Visualisation!$K97)+($AN$53*Visualisation!$K97)+($AO$53*Visualisation!$K97)+($AP$53*Visualisation!$K97)+($AQ$53*Visualisation!$K97))</f>
        <v>0</v>
      </c>
      <c r="CD50" s="2"/>
      <c r="CF50" s="21">
        <f>(($AJ$46*Visualisation!$K97)+($AJ$47*Visualisation!$K97)+($AJ$48*Visualisation!$K97)+($AJ$49*Visualisation!$K97)+($AJ$50*Visualisation!$K97)+($AJ$51*Visualisation!$K97)+($AJ$52*Visualisation!$K97)+($AJ$53*Visualisation!$K97)+($AJ$54*Visualisation!$K97)+($AJ$55*Visualisation!$K97)+($AJ$56*Visualisation!$K97)+($AJ$57*Visualisation!$K97)+($AJ$58*Visualisation!$K97)+($AJ$59*Visualisation!$K97)+($AJ$60*Visualisation!$K97)+($AJ$61*Visualisation!$K97))*$BD$86</f>
        <v>0</v>
      </c>
      <c r="CG50" s="21">
        <f>(($AB$54*Visualisation!$K97)+($AC$54*Visualisation!$K97)+($AD$54*Visualisation!$K97)+($AE$54*Visualisation!$K97)+($AF$54*Visualisation!$K97)+($AG$54*Visualisation!$K97)+($AH$54*Visualisation!$K97)+($AI$54*Visualisation!$K97)+($AJ$54*Visualisation!$K97)+($AK$54*Visualisation!$K97)+($AL$54*Visualisation!$K97)+($AM$54*Visualisation!$K97)+($AN$54*Visualisation!$K97)+($AO$54*Visualisation!$K97)+($AP$54*Visualisation!$K97)+($AQ$54*Visualisation!$K97))</f>
        <v>0</v>
      </c>
      <c r="CH50" s="2"/>
      <c r="CJ50" s="21">
        <f>(($AK$46*Visualisation!$K97)+($AK$47*Visualisation!$K97)+($AK$48*Visualisation!$K97)+($AK$49*Visualisation!$K97)+($AK$50*Visualisation!$K97)+($AK$51*Visualisation!$K97)+($AK$52*Visualisation!$K97)+($AK$53*Visualisation!$K97)+($AK$54*Visualisation!$K97)+($AK$55*Visualisation!$K97)+($AK$56*Visualisation!$K97)+($AK$57*Visualisation!$K97)+($AK$58*Visualisation!$K97)+($AK$59*Visualisation!$K97)+($AK$60*Visualisation!$K97)+($AK$61*Visualisation!$K97))*$BD$86</f>
        <v>0</v>
      </c>
      <c r="CK50" s="21">
        <f>(($AB$55*Visualisation!$K97)+($AC$55*Visualisation!$K97)+($AD$55*Visualisation!$K97)+($AE$55*Visualisation!$K97)+($AF$55*Visualisation!$K97)+($AG$55*Visualisation!$K97)+($AH$55*Visualisation!$K97)+($AI$55*Visualisation!$K97)+($AJ$55*Visualisation!$K97)+($AK$55*Visualisation!$K97)+($AL$55*Visualisation!$K97)+($AM$55*Visualisation!$K97)+($AN$55*Visualisation!$K97)+($AO$55*Visualisation!$K97)+($AP$55*Visualisation!$K97)+($AQ$55*Visualisation!$K97))</f>
        <v>0</v>
      </c>
      <c r="CL50" s="2"/>
      <c r="CN50" s="21">
        <f>(($AL$46*Visualisation!$K97)+($AL$47*Visualisation!$K97)+($AL$48*Visualisation!$K97)+($AL$49*Visualisation!$K97)+($AL$50*Visualisation!$K97)+($AL$51*Visualisation!$K97)+($AL$52*Visualisation!$K97)+($AL$53*Visualisation!$K97)+($AL$54*Visualisation!$K97)+($AL$55*Visualisation!$K97)+($AL$56*Visualisation!$K97)+($AL$57*Visualisation!$K97)+($AL$58*Visualisation!$K97)+($AL$59*Visualisation!$K97)+($AL$60*Visualisation!$K97)+($AL$61*Visualisation!$K97))*$BD$86</f>
        <v>0</v>
      </c>
      <c r="CO50" s="21">
        <f>(($AB$56*Visualisation!$K97)+($AC$56*Visualisation!$K97)+($AD$56*Visualisation!$K97)+($AE$56*Visualisation!$K97)+($AF$56*Visualisation!$K97)+($AG$56*Visualisation!$K97)+($AH$56*Visualisation!$K97)+($AI$56*Visualisation!$K97)+($AJ$56*Visualisation!$K97)+($AK$56*Visualisation!$K97)+($AL$56*Visualisation!$K97)+($AM$56*Visualisation!$K97)+($AN$56*Visualisation!$K97)+($AO$56*Visualisation!$K97)+($AP$56*Visualisation!$K97)+($AQ$56*Visualisation!$K97))</f>
        <v>0</v>
      </c>
      <c r="CP50" s="2"/>
      <c r="CR50" s="21">
        <f>(($AM$46*Visualisation!$K97)+($AM$47*Visualisation!$K97)+($AM$48*Visualisation!$K97)+($AM$49*Visualisation!$K97)+($AM$50*Visualisation!$K97)+($AM$51*Visualisation!$K97)+($AM$52*Visualisation!$K97)+($AM$53*Visualisation!$K97)+($AM$54*Visualisation!$K97)+($AM$55*Visualisation!$K97)+($AM$56*Visualisation!$K97)+($AM$57*Visualisation!$K97)+($AM$58*Visualisation!$K97)+($AM$59*Visualisation!$K97)+($AM$60*Visualisation!$K97)+($AM$61*Visualisation!$K97))*$BD$86</f>
        <v>0</v>
      </c>
      <c r="CS50" s="21">
        <f>(($AB$57*Visualisation!$K97)+($AC$57*Visualisation!$K97)+($AD$57*Visualisation!$K97)+($AE$57*Visualisation!$K97)+($AF$57*Visualisation!$K97)+($AG$57*Visualisation!$K97)+($AH$57*Visualisation!$K97)+($AI$57*Visualisation!$K97)+($AJ$57*Visualisation!$K97)+($AK$57*Visualisation!$K97)+($AL$57*Visualisation!$K97)+($AM$57*Visualisation!$K97)+($AN$57*Visualisation!$K97)+($AO$57*Visualisation!$K97)+($AP$57*Visualisation!$K97)+($AQ$57*Visualisation!$K97))</f>
        <v>0</v>
      </c>
      <c r="CT50" s="2"/>
      <c r="CV50" s="21">
        <f>(($AN$46*Visualisation!$K97)+($AN$47*Visualisation!$K97)+($AN$48*Visualisation!$K97)+($AN$49*Visualisation!$K97)+($AN$50*Visualisation!$K97)+($AN$51*Visualisation!$K97)+($AN$52*Visualisation!$K97)+($AN$53*Visualisation!$K97)+($AN$54*Visualisation!$K97)+($AN$55*Visualisation!$K97)+($AN$56*Visualisation!$K97)+($AN$57*Visualisation!$K97)+($AN$58*Visualisation!$K97)+($AN$59*Visualisation!$K97)+($AN$60*Visualisation!$K97)+($AN$61*Visualisation!$K97))*$BD$86</f>
        <v>0</v>
      </c>
      <c r="CW50" s="21">
        <f>(($AB$58*Visualisation!$K97)+($AC$58*Visualisation!$K97)+($AD$58*Visualisation!$K97)+($AE$58*Visualisation!$K97)+($AF$58*Visualisation!$K97)+($AG$58*Visualisation!$K97)+($AH$58*Visualisation!$K97)+($AI$58*Visualisation!$K97)+($AJ$58*Visualisation!$K97)+($AK$58*Visualisation!$K97)+($AL$58*Visualisation!$K97)+($AM$58*Visualisation!$K97)+($AN$58*Visualisation!$K97)+($AO$58*Visualisation!$K97)+($AP$58*Visualisation!$K97)+($AQ$58*Visualisation!$K97))</f>
        <v>0</v>
      </c>
      <c r="CX50" s="2"/>
      <c r="CZ50" s="21">
        <f>(($AO$46*Visualisation!$K97)+($AO$47*Visualisation!$K97)+($AO$48*Visualisation!$K97)+($AO$49*Visualisation!$K97)+($AO$50*Visualisation!$K97)+($AO$51*Visualisation!$K97)+($AO$52*Visualisation!$K97)+($AO$53*Visualisation!$K97)+($AO$54*Visualisation!$K97)+($AO$55*Visualisation!$K97)+($AO$56*Visualisation!$K97)+($AO$57*Visualisation!$K97)+($AO$58*Visualisation!$K97)+($AO$59*Visualisation!$K97)+($AO$60*Visualisation!$K97)+($AO$61*Visualisation!$K97))*$BD$86</f>
        <v>0</v>
      </c>
      <c r="DA50" s="21">
        <f>(($AB$59*Visualisation!$K97)+($AC$59*Visualisation!$K97)+($AD$59*Visualisation!$K97)+($AE$59*Visualisation!$K97)+($AF$59*Visualisation!$K97)+($AG$59*Visualisation!$K97)+($AH$59*Visualisation!$K97)+($AI$59*Visualisation!$K97)+($AJ$59*Visualisation!$K97)+($AK$59*Visualisation!$K97)+($AL$59*Visualisation!$K97)+($AM$59*Visualisation!$K97)+($AN$59*Visualisation!$K97)+($AO$59*Visualisation!$K97)+($AP$59*Visualisation!$K97)+($AQ$59*Visualisation!$K97))</f>
        <v>0</v>
      </c>
      <c r="DB50" s="2"/>
      <c r="DD50" s="21">
        <f>(($AP$46*Visualisation!$K97)+($AP$47*Visualisation!$K97)+($AP$48*Visualisation!$K97)+($AP$49*Visualisation!$K97)+($AP$50*Visualisation!$K97)+($AP$51*Visualisation!$K97)+($AP$52*Visualisation!$K97)+($AP$53*Visualisation!$K97)+($AP$54*Visualisation!$K97)+($AP$55*Visualisation!$K97)+($AP$56*Visualisation!$K97)+($AP$57*Visualisation!$K97)+($AP$58*Visualisation!$K97)+($AP$59*Visualisation!$K97)+($AP$60*Visualisation!$K97)+($AP$61*Visualisation!$K97))*$BD$86</f>
        <v>0</v>
      </c>
      <c r="DE50" s="21">
        <f>(($AB$60*Visualisation!$K97)+($AC$60*Visualisation!$K97)+($AD$60*Visualisation!$K97)+($AE$60*Visualisation!$K97)+($AF$60*Visualisation!$K97)+($AG$60*Visualisation!$K97)+($AH$60*Visualisation!$K97)+($AI$60*Visualisation!$K97)+($AJ$60*Visualisation!$K97)+($AK$60*Visualisation!$K97)+($AL$60*Visualisation!$K97)+($AM$60*Visualisation!$K97)+($AN$60*Visualisation!$K97)+($AO$60*Visualisation!$K97)+($AP$60*Visualisation!$K97)+($AQ$60*Visualisation!$K97))</f>
        <v>0</v>
      </c>
      <c r="DF50" s="2"/>
      <c r="DH50" s="21">
        <f>(($AQ$46*Visualisation!$K97)+($AQ$47*Visualisation!$K97)+($AQ$48*Visualisation!$K97)+($AQ$49*Visualisation!$K97)+($AQ$50*Visualisation!$K97)+($AQ$51*Visualisation!$K97)+($AQ$52*Visualisation!$K97)+($AQ$53*Visualisation!$K97)+($AQ$54*Visualisation!$K97)+($AQ$55*Visualisation!$K97)+($AQ$56*Visualisation!$K97)+($AQ$57*Visualisation!$K97)+($AQ$58*Visualisation!$K97)+($AQ$59*Visualisation!$K97)+($AQ$60*Visualisation!$K97)+($AQ$61*Visualisation!$K97))*$BD$86</f>
        <v>0</v>
      </c>
      <c r="DI50" s="21">
        <f>(($AB$61*Visualisation!$K97)+($AC$61*Visualisation!$K97)+($AD$61*Visualisation!$K97)+($AE$61*Visualisation!$K97)+($AF$61*Visualisation!$K97)+($AG$61*Visualisation!$K97)+($AH$61*Visualisation!$K97)+($AI$61*Visualisation!$K97)+($AJ$61*Visualisation!$K97)+($AK$61*Visualisation!$K97)+($AL$61*Visualisation!$K97)+($AM$61*Visualisation!$K97)+($AN$61*Visualisation!$K97)+($AO$61*Visualisation!$K97)+($AP$61*Visualisation!$K97)+($AQ$61*Visualisation!$K97))</f>
        <v>0</v>
      </c>
      <c r="DJ50" s="2"/>
      <c r="DK50" s="2"/>
      <c r="DL50" s="2"/>
      <c r="DO50" s="253"/>
    </row>
    <row r="51" spans="2:119" ht="15.75">
      <c r="B51" s="1"/>
      <c r="C51" s="1"/>
      <c r="D51" s="27"/>
      <c r="W51" s="254"/>
      <c r="X51" s="2"/>
      <c r="AA51" s="159" t="s">
        <v>235</v>
      </c>
      <c r="AB51" s="21">
        <f>(AB95*Visualisation!$J$94)+(AB122*Visualisation!$J$95)+(AB149*Visualisation!$J$96)+(AB176*Visualisation!$J$97)+(AB203*Visualisation!$J$98)+(AB230*Visualisation!$J$99)+(AB257*Visualisation!$J$100)+(AB284*Visualisation!$J$101)</f>
        <v>0.2483341859854602</v>
      </c>
      <c r="AC51" s="21">
        <f>(AC95*Visualisation!$J$94)+(AC122*Visualisation!$J$95)+(AC149*Visualisation!$J$96)+(AC176*Visualisation!$J$97)+(AC203*Visualisation!$J$98)+(AC230*Visualisation!$J$99)+(AC257*Visualisation!$J$100)+(AC284*Visualisation!$J$101)</f>
        <v>0.24771897763493872</v>
      </c>
      <c r="AD51" s="21">
        <f>(AD95*Visualisation!$J$94)+(AD122*Visualisation!$J$95)+(AD149*Visualisation!$J$96)+(AD176*Visualisation!$J$97)+(AD203*Visualisation!$J$98)+(AD230*Visualisation!$J$99)+(AD257*Visualisation!$J$100)+(AD284*Visualisation!$J$101)</f>
        <v>0.10594277209877487</v>
      </c>
      <c r="AE51" s="21">
        <f>(AE95*Visualisation!$J$94)+(AE122*Visualisation!$J$95)+(AE149*Visualisation!$J$96)+(AE176*Visualisation!$J$97)+(AE203*Visualisation!$J$98)+(AE230*Visualisation!$J$99)+(AE257*Visualisation!$J$100)+(AE284*Visualisation!$J$101)</f>
        <v>0.24374860294721562</v>
      </c>
      <c r="AF51" s="21">
        <f>(AF95*Visualisation!$J$94)+(AF122*Visualisation!$J$95)+(AF149*Visualisation!$J$96)+(AF176*Visualisation!$J$97)+(AF203*Visualisation!$J$98)+(AF230*Visualisation!$J$99)+(AF257*Visualisation!$J$100)+(AF284*Visualisation!$J$101)</f>
        <v>0.24303310924308796</v>
      </c>
      <c r="AG51" s="21">
        <f>(AG95*Visualisation!$J$94)+(AG122*Visualisation!$J$95)+(AG149*Visualisation!$J$96)+(AG176*Visualisation!$J$97)+(AG203*Visualisation!$J$98)+(AG230*Visualisation!$J$99)+(AG257*Visualisation!$J$100)+(AG284*Visualisation!$J$101)</f>
        <v>0</v>
      </c>
      <c r="AH51" s="21">
        <f>(AH95*Visualisation!$J$94)+(AH122*Visualisation!$J$95)+(AH149*Visualisation!$J$96)+(AH176*Visualisation!$J$97)+(AH203*Visualisation!$J$98)+(AH230*Visualisation!$J$99)+(AH257*Visualisation!$J$100)+(AH284*Visualisation!$J$101)</f>
        <v>0.37442723903134967</v>
      </c>
      <c r="AI51" s="21">
        <f>(AI95*Visualisation!$J$94)+(AI122*Visualisation!$J$95)+(AI149*Visualisation!$J$96)+(AI176*Visualisation!$J$97)+(AI203*Visualisation!$J$98)+(AI230*Visualisation!$J$99)+(AI257*Visualisation!$J$100)+(AI284*Visualisation!$J$101)</f>
        <v>0.37449690753471682</v>
      </c>
      <c r="AJ51" s="21">
        <f>(AJ95*Visualisation!$J$94)+(AJ122*Visualisation!$J$95)+(AJ149*Visualisation!$J$96)+(AJ176*Visualisation!$J$97)+(AJ203*Visualisation!$J$98)+(AJ230*Visualisation!$J$99)+(AJ257*Visualisation!$J$100)+(AJ284*Visualisation!$J$101)</f>
        <v>0.26514660124017242</v>
      </c>
      <c r="AK51" s="21">
        <f>(AK95*Visualisation!$J$94)+(AK122*Visualisation!$J$95)+(AK149*Visualisation!$J$96)+(AK176*Visualisation!$J$97)+(AK203*Visualisation!$J$98)+(AK230*Visualisation!$J$99)+(AK257*Visualisation!$J$100)+(AK284*Visualisation!$J$101)</f>
        <v>0.25285032681307607</v>
      </c>
      <c r="AL51" s="21">
        <f>(AL95*Visualisation!$J$94)+(AL122*Visualisation!$J$95)+(AL149*Visualisation!$J$96)+(AL176*Visualisation!$J$97)+(AL203*Visualisation!$J$98)+(AL230*Visualisation!$J$99)+(AL257*Visualisation!$J$100)+(AL284*Visualisation!$J$101)</f>
        <v>0.25186972542203157</v>
      </c>
      <c r="AM51" s="21">
        <f>(AM95*Visualisation!$J$94)+(AM122*Visualisation!$J$95)+(AM149*Visualisation!$J$96)+(AM176*Visualisation!$J$97)+(AM203*Visualisation!$J$98)+(AM230*Visualisation!$J$99)+(AM257*Visualisation!$J$100)+(AM284*Visualisation!$J$101)</f>
        <v>0.1249874733389163</v>
      </c>
      <c r="AN51" s="21">
        <f>(AN95*Visualisation!$J$94)+(AN122*Visualisation!$J$95)+(AN149*Visualisation!$J$96)+(AN176*Visualisation!$J$97)+(AN203*Visualisation!$J$98)+(AN230*Visualisation!$J$99)+(AN257*Visualisation!$J$100)+(AN284*Visualisation!$J$101)</f>
        <v>0.52671983912315457</v>
      </c>
      <c r="AO51" s="21">
        <f>(AO95*Visualisation!$J$94)+(AO122*Visualisation!$J$95)+(AO149*Visualisation!$J$96)+(AO176*Visualisation!$J$97)+(AO203*Visualisation!$J$98)+(AO230*Visualisation!$J$99)+(AO257*Visualisation!$J$100)+(AO284*Visualisation!$J$101)</f>
        <v>0.24475946056916575</v>
      </c>
      <c r="AP51" s="21">
        <f>(AP95*Visualisation!$J$94)+(AP122*Visualisation!$J$95)+(AP149*Visualisation!$J$96)+(AP176*Visualisation!$J$97)+(AP203*Visualisation!$J$98)+(AP230*Visualisation!$J$99)+(AP257*Visualisation!$J$100)+(AP284*Visualisation!$J$101)</f>
        <v>6.7265026949785048E-2</v>
      </c>
      <c r="AQ51" s="202">
        <f>(AQ95*Visualisation!$J$94)+(AQ122*Visualisation!$J$95)+(AQ149*Visualisation!$J$96)+(AQ176*Visualisation!$J$97)+(AQ203*Visualisation!$J$98)+(AQ230*Visualisation!$J$99)+(AQ257*Visualisation!$J$100)+(AQ284*Visualisation!$J$101)</f>
        <v>4.6922254593485521E-2</v>
      </c>
      <c r="AR51" s="54">
        <f t="shared" si="0"/>
        <v>3.6182225025253305</v>
      </c>
      <c r="AT51" s="298">
        <v>6</v>
      </c>
      <c r="AV51" s="249"/>
      <c r="AX51"/>
      <c r="AY51" s="188" t="s">
        <v>18</v>
      </c>
      <c r="AZ51" s="21">
        <f>(($AB$46*Visualisation!$K98)+($AB$47*Visualisation!$K98)+($AB$48*Visualisation!$K98)+($AB$49*Visualisation!$K98)+($AB$50*Visualisation!$K98)+($AB$51*Visualisation!$K98)+($AB$52*Visualisation!$K98)+($AB$53*Visualisation!$K98)+($AB$54*Visualisation!$K98)+($AB$55*Visualisation!$K98)+($AB$56*Visualisation!$K98)+($AB$57*Visualisation!$K98)+($AB$58*Visualisation!$K98)+($AB$59*Visualisation!$K98)+($AB$60*Visualisation!$K98)+($AB$61*Visualisation!$K98))*$BD$86</f>
        <v>0</v>
      </c>
      <c r="BA51" s="21">
        <f>(($AB$46*Visualisation!$K98)+($AC$46*Visualisation!$K98)+($AD$46*Visualisation!$K98)+($AE$46*Visualisation!$K98)+($AF$46*Visualisation!$K98)+($AG$46*Visualisation!$K98)+($AH$46*Visualisation!$K98)+($AI$46*Visualisation!$K98)+($AJ$46*Visualisation!$K98)+($AK$46*Visualisation!$K98)+($AL$46*Visualisation!$K98)+($AM$46*Visualisation!$K98)+($AN$46*Visualisation!$K98)+($AO$46*Visualisation!$K98)+($AP$46*Visualisation!$K98)+($AQ$46*Visualisation!$K98))</f>
        <v>0</v>
      </c>
      <c r="BB51" s="21"/>
      <c r="BC51" s="2"/>
      <c r="BD51" s="21">
        <f>(($AC$46*Visualisation!$K98)+($AC$47*Visualisation!$K98)+($AC$48*Visualisation!$K98)+($AC$49*Visualisation!$K98)+($AC$50*Visualisation!$K98)+($AC$51*Visualisation!$K98)+($AC$52*Visualisation!$K98)+($AC$53*Visualisation!$K98)+($AC$54*Visualisation!$K98)+($AC$55*Visualisation!$K98)+($AC$56*Visualisation!$K98)+($AC$57*Visualisation!$K98)+($AC$58*Visualisation!$K98)+($AC$59*Visualisation!$K98)+($AC$60*Visualisation!$K98)+($AC$61*Visualisation!$K98))*$BD$86</f>
        <v>0</v>
      </c>
      <c r="BE51" s="21">
        <f>(($AB$47*Visualisation!$K98)+($AC$47*Visualisation!$K98)+($AD$47*Visualisation!$K98)+($AE$47*Visualisation!$K98)+($AF$47*Visualisation!$K98)+($AG$47*Visualisation!$K98)+($AH$47*Visualisation!$K98)+($AI$47*Visualisation!$K98)+($AJ$47*Visualisation!$K98)+($AK$47*Visualisation!$K98)+($AL$47*Visualisation!$K98)+($AM$47*Visualisation!$K98)+($AN$47*Visualisation!$K98)+($AO$47*Visualisation!$K98)+($AP$47*Visualisation!$K98)+($AQ$47*Visualisation!$K98))</f>
        <v>0</v>
      </c>
      <c r="BF51" s="2"/>
      <c r="BG51" s="2"/>
      <c r="BH51" s="21">
        <f>(($AD$46*Visualisation!$K98)+($AD$47*Visualisation!$K98)+($AD$48*Visualisation!$K98)+($AD$49*Visualisation!$K98)+($AD$50*Visualisation!$K98)+($AD$51*Visualisation!$K98)+($AD$52*Visualisation!$K98)+($AD$53*Visualisation!$K98)+($AD$54*Visualisation!$K98)+($AD$55*Visualisation!$K98)+($AD$56*Visualisation!$K98)+($AD$57*Visualisation!$K98)+($AD$58*Visualisation!$K98)+($AD$59*Visualisation!$K98)+($AD$60*Visualisation!$K98)+($AD$61*Visualisation!$K98))*$BD$86</f>
        <v>0</v>
      </c>
      <c r="BI51" s="21">
        <f>(($AB$48*Visualisation!$K98)+($AC$48*Visualisation!$K98)+($AD$48*Visualisation!$K98)+($AE$48*Visualisation!$K98)+($AF$48*Visualisation!$K98)+($AG$48*Visualisation!$K98)+($AH$48*Visualisation!$K98)+($AI$48*Visualisation!$K98)+($AJ$48*Visualisation!$K98)+($AK$48*Visualisation!$K98)+($AL$48*Visualisation!$K98)+($AM$48*Visualisation!$K98)+($AN$48*Visualisation!$K98)+($AO$48*Visualisation!$K98)+($AP$48*Visualisation!$K98)+($AQ$48*Visualisation!$K98))</f>
        <v>0</v>
      </c>
      <c r="BJ51" s="2"/>
      <c r="BK51" s="2"/>
      <c r="BL51" s="21">
        <f>(($AE$46*Visualisation!$K98)+($AE$47*Visualisation!$K98)+($AE$48*Visualisation!$K98)+($AE$49*Visualisation!$K98)+($AE$50*Visualisation!$K98)+($AE$51*Visualisation!$K98)+($AE$52*Visualisation!$K98)+($AE$53*Visualisation!$K98)+($AE$54*Visualisation!$K98)+($AE$55*Visualisation!$K98)+($AE$56*Visualisation!$K98)+($AE$57*Visualisation!$K98)+($AE$58*Visualisation!$K98)+($AE$59*Visualisation!$K98)+($AE$60*Visualisation!$K98)+($AE$61*Visualisation!$K98))*$BD$86</f>
        <v>0</v>
      </c>
      <c r="BM51" s="21">
        <f>(($AB$49*Visualisation!$K98)+($AC$49*Visualisation!$K98)+($AD$49*Visualisation!$K98)+($AE$49*Visualisation!$K98)+($AF$49*Visualisation!$K98)+($AG$49*Visualisation!$K98)+($AH$49*Visualisation!$K98)+($AI$49*Visualisation!$K98)+($AJ$49*Visualisation!$K98)+($AK$49*Visualisation!$K98)+($AL$49*Visualisation!$K98)+($AM$49*Visualisation!$K98)+($AN$49*Visualisation!$K98)+($AO$49*Visualisation!$K98)+($AP$49*Visualisation!$K98)+($AQ$49*Visualisation!$K98))</f>
        <v>0</v>
      </c>
      <c r="BN51" s="2"/>
      <c r="BO51" s="2"/>
      <c r="BP51" s="21">
        <f>(($AF$46*Visualisation!$K98)+($AF$47*Visualisation!$K98)+($AF$48*Visualisation!$K98)+($AF$49*Visualisation!$K98)+($AF$50*Visualisation!$K98)+($AF$51*Visualisation!$K98)+($AF$52*Visualisation!$K98)+($AF$53*Visualisation!$K98)+($AF$54*Visualisation!$K98)+($AF$55*Visualisation!$K98)+($AF$56*Visualisation!$K98)+($AF$57*Visualisation!$K98)+($AF$58*Visualisation!$K98)+($AF$59*Visualisation!$K98)+($AF$60*Visualisation!$K98)+($AF$61*Visualisation!$K98))*$BD$86</f>
        <v>0</v>
      </c>
      <c r="BQ51" s="21">
        <f>(($AB$50*Visualisation!$K98)+($AC$50*Visualisation!$K98)+($AD$50*Visualisation!$K98)+($AE$50*Visualisation!$K98)+($AF$50*Visualisation!$K98)+($AG$50*Visualisation!$K98)+($AH$50*Visualisation!$K98)+($AI$50*Visualisation!$K98)+($AJ$50*Visualisation!$K98)+($AK$50*Visualisation!$K98)+($AL$50*Visualisation!$K98)+($AM$50*Visualisation!$K98)+($AN$50*Visualisation!$K98)+($AO$50*Visualisation!$K98)+($AP$50*Visualisation!$K98)+($AQ$50*Visualisation!$K98))</f>
        <v>0</v>
      </c>
      <c r="BR51" s="2"/>
      <c r="BS51" s="2"/>
      <c r="BT51" s="21">
        <f>(($AG$46*Visualisation!$K98)+($AG$47*Visualisation!$K98)+($AG$48*Visualisation!$K98)+($AG$49*Visualisation!$K98)+($AG$50*Visualisation!$K98)+($AG$51*Visualisation!$K98)+($AG$52*Visualisation!$K98)+($AG$53*Visualisation!$K98)+($AG$54*Visualisation!$K98)+($AG$55*Visualisation!$K98)+($AG$56*Visualisation!$K98)+($AG$57*Visualisation!$K98)+($AG$58*Visualisation!$K98)+($AG$59*Visualisation!$K98)+($AG$60*Visualisation!$K98)+($AG$61*Visualisation!$K98))*$BD$86</f>
        <v>0</v>
      </c>
      <c r="BU51" s="21">
        <f>(($AB$51*Visualisation!$K98)+($AC$51*Visualisation!$K98)+($AD$51*Visualisation!$K98)+($AE$51*Visualisation!$K98)+($AF$51*Visualisation!$K98)+($AG$51*Visualisation!$K98)+($AH$51*Visualisation!$K98)+($AI$51*Visualisation!$K98)+($AJ$51*Visualisation!$K98)+($AK$51*Visualisation!$K98)+($AL$51*Visualisation!$K98)+($AM$51*Visualisation!$K98)+($AN$51*Visualisation!$K98)+($AO$51*Visualisation!$K98)+($AP$51*Visualisation!$K98)+($AQ$51*Visualisation!$K98))</f>
        <v>0</v>
      </c>
      <c r="BV51" s="2"/>
      <c r="BX51" s="21">
        <f>(($AH$46*Visualisation!$K98)+($AH$47*Visualisation!$K98)+($AH$48*Visualisation!$K98)+($AH$49*Visualisation!$K98)+($AH$50*Visualisation!$K98)+($AH$51*Visualisation!$K98)+($AH$52*Visualisation!$K98)+($AH$53*Visualisation!$K98)+($AH$54*Visualisation!$K98)+($AH$55*Visualisation!$K98)+($AH$56*Visualisation!$K98)+($AH$57*Visualisation!$K98)+($AH$58*Visualisation!$K98)+($AH$59*Visualisation!$K98)+($AH$60*Visualisation!$K98)+($AH$61*Visualisation!$K98))*$BD$86</f>
        <v>0</v>
      </c>
      <c r="BY51" s="21">
        <f>(($AB$52*Visualisation!$K98)+($AC$52*Visualisation!$K98)+($AD$52*Visualisation!$K98)+($AE$52*Visualisation!$K98)+($AF$52*Visualisation!$K98)+($AG$52*Visualisation!$K98)+($AH$52*Visualisation!$K98)+($AI$52*Visualisation!$K98)+($AJ$52*Visualisation!$K98)+($AK$52*Visualisation!$K98)+($AL$52*Visualisation!$K98)+($AM$52*Visualisation!$K98)+($AN$52*Visualisation!$K98)+($AO$52*Visualisation!$K98)+($AP$52*Visualisation!$K98)+($AQ$52*Visualisation!$K98))</f>
        <v>0</v>
      </c>
      <c r="BZ51" s="2"/>
      <c r="CB51" s="21">
        <f>(($AI$46*Visualisation!$K98)+($AI$47*Visualisation!$K98)+($AI$48*Visualisation!$K98)+($AI$49*Visualisation!$K98)+($AI$50*Visualisation!$K98)+($AI$51*Visualisation!$K98)+($AI$52*Visualisation!$K98)+($AI$53*Visualisation!$K98)+($AI$54*Visualisation!$K98)+($AI$55*Visualisation!$K98)+($AI$56*Visualisation!$K98)+($AI$57*Visualisation!$K98)+($AI$58*Visualisation!$K98)+($AI$59*Visualisation!$K98)+($AI$60*Visualisation!$K98)+($AI$61*Visualisation!$K98))*$BD$86</f>
        <v>0</v>
      </c>
      <c r="CC51" s="21">
        <f>(($AB$53*Visualisation!$K98)+($AC$53*Visualisation!$K98)+($AD$53*Visualisation!$K98)+($AE$53*Visualisation!$K98)+($AF$53*Visualisation!$K98)+($AG$53*Visualisation!$K98)+($AH$53*Visualisation!$K98)+($AI$53*Visualisation!$K98)+($AJ$53*Visualisation!$K98)+($AK$53*Visualisation!$K98)+($AL$53*Visualisation!$K98)+($AM$53*Visualisation!$K98)+($AN$53*Visualisation!$K98)+($AO$53*Visualisation!$K98)+($AP$53*Visualisation!$K98)+($AQ$53*Visualisation!$K98))</f>
        <v>0</v>
      </c>
      <c r="CD51" s="2"/>
      <c r="CF51" s="21">
        <f>(($AJ$46*Visualisation!$K98)+($AJ$47*Visualisation!$K98)+($AJ$48*Visualisation!$K98)+($AJ$49*Visualisation!$K98)+($AJ$50*Visualisation!$K98)+($AJ$51*Visualisation!$K98)+($AJ$52*Visualisation!$K98)+($AJ$53*Visualisation!$K98)+($AJ$54*Visualisation!$K98)+($AJ$55*Visualisation!$K98)+($AJ$56*Visualisation!$K98)+($AJ$57*Visualisation!$K98)+($AJ$58*Visualisation!$K98)+($AJ$59*Visualisation!$K98)+($AJ$60*Visualisation!$K98)+($AJ$61*Visualisation!$K98))*$BD$86</f>
        <v>0</v>
      </c>
      <c r="CG51" s="21">
        <f>(($AB$54*Visualisation!$K98)+($AC$54*Visualisation!$K98)+($AD$54*Visualisation!$K98)+($AE$54*Visualisation!$K98)+($AF$54*Visualisation!$K98)+($AG$54*Visualisation!$K98)+($AH$54*Visualisation!$K98)+($AI$54*Visualisation!$K98)+($AJ$54*Visualisation!$K98)+($AK$54*Visualisation!$K98)+($AL$54*Visualisation!$K98)+($AM$54*Visualisation!$K98)+($AN$54*Visualisation!$K98)+($AO$54*Visualisation!$K98)+($AP$54*Visualisation!$K98)+($AQ$54*Visualisation!$K98))</f>
        <v>0</v>
      </c>
      <c r="CH51" s="2"/>
      <c r="CJ51" s="21">
        <f>(($AK$46*Visualisation!$K98)+($AK$47*Visualisation!$K98)+($AK$48*Visualisation!$K98)+($AK$49*Visualisation!$K98)+($AK$50*Visualisation!$K98)+($AK$51*Visualisation!$K98)+($AK$52*Visualisation!$K98)+($AK$53*Visualisation!$K98)+($AK$54*Visualisation!$K98)+($AK$55*Visualisation!$K98)+($AK$56*Visualisation!$K98)+($AK$57*Visualisation!$K98)+($AK$58*Visualisation!$K98)+($AK$59*Visualisation!$K98)+($AK$60*Visualisation!$K98)+($AK$61*Visualisation!$K98))*$BD$86</f>
        <v>0</v>
      </c>
      <c r="CK51" s="21">
        <f>(($AB$55*Visualisation!$K98)+($AC$55*Visualisation!$K98)+($AD$55*Visualisation!$K98)+($AE$55*Visualisation!$K98)+($AF$55*Visualisation!$K98)+($AG$55*Visualisation!$K98)+($AH$55*Visualisation!$K98)+($AI$55*Visualisation!$K98)+($AJ$55*Visualisation!$K98)+($AK$55*Visualisation!$K98)+($AL$55*Visualisation!$K98)+($AM$55*Visualisation!$K98)+($AN$55*Visualisation!$K98)+($AO$55*Visualisation!$K98)+($AP$55*Visualisation!$K98)+($AQ$55*Visualisation!$K98))</f>
        <v>0</v>
      </c>
      <c r="CL51" s="2"/>
      <c r="CN51" s="21">
        <f>(($AL$46*Visualisation!$K98)+($AL$47*Visualisation!$K98)+($AL$48*Visualisation!$K98)+($AL$49*Visualisation!$K98)+($AL$50*Visualisation!$K98)+($AL$51*Visualisation!$K98)+($AL$52*Visualisation!$K98)+($AL$53*Visualisation!$K98)+($AL$54*Visualisation!$K98)+($AL$55*Visualisation!$K98)+($AL$56*Visualisation!$K98)+($AL$57*Visualisation!$K98)+($AL$58*Visualisation!$K98)+($AL$59*Visualisation!$K98)+($AL$60*Visualisation!$K98)+($AL$61*Visualisation!$K98))*$BD$86</f>
        <v>0</v>
      </c>
      <c r="CO51" s="21">
        <f>(($AB$56*Visualisation!$K98)+($AC$56*Visualisation!$K98)+($AD$56*Visualisation!$K98)+($AE$56*Visualisation!$K98)+($AF$56*Visualisation!$K98)+($AG$56*Visualisation!$K98)+($AH$56*Visualisation!$K98)+($AI$56*Visualisation!$K98)+($AJ$56*Visualisation!$K98)+($AK$56*Visualisation!$K98)+($AL$56*Visualisation!$K98)+($AM$56*Visualisation!$K98)+($AN$56*Visualisation!$K98)+($AO$56*Visualisation!$K98)+($AP$56*Visualisation!$K98)+($AQ$56*Visualisation!$K98))</f>
        <v>0</v>
      </c>
      <c r="CP51" s="2"/>
      <c r="CR51" s="21">
        <f>(($AM$46*Visualisation!$K98)+($AM$47*Visualisation!$K98)+($AM$48*Visualisation!$K98)+($AM$49*Visualisation!$K98)+($AM$50*Visualisation!$K98)+($AM$51*Visualisation!$K98)+($AM$52*Visualisation!$K98)+($AM$53*Visualisation!$K98)+($AM$54*Visualisation!$K98)+($AM$55*Visualisation!$K98)+($AM$56*Visualisation!$K98)+($AM$57*Visualisation!$K98)+($AM$58*Visualisation!$K98)+($AM$59*Visualisation!$K98)+($AM$60*Visualisation!$K98)+($AM$61*Visualisation!$K98))*$BD$86</f>
        <v>0</v>
      </c>
      <c r="CS51" s="21">
        <f>(($AB$57*Visualisation!$K98)+($AC$57*Visualisation!$K98)+($AD$57*Visualisation!$K98)+($AE$57*Visualisation!$K98)+($AF$57*Visualisation!$K98)+($AG$57*Visualisation!$K98)+($AH$57*Visualisation!$K98)+($AI$57*Visualisation!$K98)+($AJ$57*Visualisation!$K98)+($AK$57*Visualisation!$K98)+($AL$57*Visualisation!$K98)+($AM$57*Visualisation!$K98)+($AN$57*Visualisation!$K98)+($AO$57*Visualisation!$K98)+($AP$57*Visualisation!$K98)+($AQ$57*Visualisation!$K98))</f>
        <v>0</v>
      </c>
      <c r="CT51" s="2"/>
      <c r="CV51" s="21">
        <f>(($AN$46*Visualisation!$K98)+($AN$47*Visualisation!$K98)+($AN$48*Visualisation!$K98)+($AN$49*Visualisation!$K98)+($AN$50*Visualisation!$K98)+($AN$51*Visualisation!$K98)+($AN$52*Visualisation!$K98)+($AN$53*Visualisation!$K98)+($AN$54*Visualisation!$K98)+($AN$55*Visualisation!$K98)+($AN$56*Visualisation!$K98)+($AN$57*Visualisation!$K98)+($AN$58*Visualisation!$K98)+($AN$59*Visualisation!$K98)+($AN$60*Visualisation!$K98)+($AN$61*Visualisation!$K98))*$BD$86</f>
        <v>0</v>
      </c>
      <c r="CW51" s="21">
        <f>(($AB$58*Visualisation!$K98)+($AC$58*Visualisation!$K98)+($AD$58*Visualisation!$K98)+($AE$58*Visualisation!$K98)+($AF$58*Visualisation!$K98)+($AG$58*Visualisation!$K98)+($AH$58*Visualisation!$K98)+($AI$58*Visualisation!$K98)+($AJ$58*Visualisation!$K98)+($AK$58*Visualisation!$K98)+($AL$58*Visualisation!$K98)+($AM$58*Visualisation!$K98)+($AN$58*Visualisation!$K98)+($AO$58*Visualisation!$K98)+($AP$58*Visualisation!$K98)+($AQ$58*Visualisation!$K98))</f>
        <v>0</v>
      </c>
      <c r="CX51" s="2"/>
      <c r="CZ51" s="21">
        <f>(($AO$46*Visualisation!$K98)+($AO$47*Visualisation!$K98)+($AO$48*Visualisation!$K98)+($AO$49*Visualisation!$K98)+($AO$50*Visualisation!$K98)+($AO$51*Visualisation!$K98)+($AO$52*Visualisation!$K98)+($AO$53*Visualisation!$K98)+($AO$54*Visualisation!$K98)+($AO$55*Visualisation!$K98)+($AO$56*Visualisation!$K98)+($AO$57*Visualisation!$K98)+($AO$58*Visualisation!$K98)+($AO$59*Visualisation!$K98)+($AO$60*Visualisation!$K98)+($AO$61*Visualisation!$K98))*$BD$86</f>
        <v>0</v>
      </c>
      <c r="DA51" s="21">
        <f>(($AB$59*Visualisation!$K98)+($AC$59*Visualisation!$K98)+($AD$59*Visualisation!$K98)+($AE$59*Visualisation!$K98)+($AF$59*Visualisation!$K98)+($AG$59*Visualisation!$K98)+($AH$59*Visualisation!$K98)+($AI$59*Visualisation!$K98)+($AJ$59*Visualisation!$K98)+($AK$59*Visualisation!$K98)+($AL$59*Visualisation!$K98)+($AM$59*Visualisation!$K98)+($AN$59*Visualisation!$K98)+($AO$59*Visualisation!$K98)+($AP$59*Visualisation!$K98)+($AQ$59*Visualisation!$K98))</f>
        <v>0</v>
      </c>
      <c r="DB51" s="2"/>
      <c r="DD51" s="21">
        <f>(($AP$46*Visualisation!$K98)+($AP$47*Visualisation!$K98)+($AP$48*Visualisation!$K98)+($AP$49*Visualisation!$K98)+($AP$50*Visualisation!$K98)+($AP$51*Visualisation!$K98)+($AP$52*Visualisation!$K98)+($AP$53*Visualisation!$K98)+($AP$54*Visualisation!$K98)+($AP$55*Visualisation!$K98)+($AP$56*Visualisation!$K98)+($AP$57*Visualisation!$K98)+($AP$58*Visualisation!$K98)+($AP$59*Visualisation!$K98)+($AP$60*Visualisation!$K98)+($AP$61*Visualisation!$K98))*$BD$86</f>
        <v>0</v>
      </c>
      <c r="DE51" s="21">
        <f>(($AB$60*Visualisation!$K98)+($AC$60*Visualisation!$K98)+($AD$60*Visualisation!$K98)+($AE$60*Visualisation!$K98)+($AF$60*Visualisation!$K98)+($AG$60*Visualisation!$K98)+($AH$60*Visualisation!$K98)+($AI$60*Visualisation!$K98)+($AJ$60*Visualisation!$K98)+($AK$60*Visualisation!$K98)+($AL$60*Visualisation!$K98)+($AM$60*Visualisation!$K98)+($AN$60*Visualisation!$K98)+($AO$60*Visualisation!$K98)+($AP$60*Visualisation!$K98)+($AQ$60*Visualisation!$K98))</f>
        <v>0</v>
      </c>
      <c r="DF51" s="2"/>
      <c r="DH51" s="21">
        <f>(($AQ$46*Visualisation!$K98)+($AQ$47*Visualisation!$K98)+($AQ$48*Visualisation!$K98)+($AQ$49*Visualisation!$K98)+($AQ$50*Visualisation!$K98)+($AQ$51*Visualisation!$K98)+($AQ$52*Visualisation!$K98)+($AQ$53*Visualisation!$K98)+($AQ$54*Visualisation!$K98)+($AQ$55*Visualisation!$K98)+($AQ$56*Visualisation!$K98)+($AQ$57*Visualisation!$K98)+($AQ$58*Visualisation!$K98)+($AQ$59*Visualisation!$K98)+($AQ$60*Visualisation!$K98)+($AQ$61*Visualisation!$K98))*$BD$86</f>
        <v>0</v>
      </c>
      <c r="DI51" s="21">
        <f>(($AB$61*Visualisation!$K98)+($AC$61*Visualisation!$K98)+($AD$61*Visualisation!$K98)+($AE$61*Visualisation!$K98)+($AF$61*Visualisation!$K98)+($AG$61*Visualisation!$K98)+($AH$61*Visualisation!$K98)+($AI$61*Visualisation!$K98)+($AJ$61*Visualisation!$K98)+($AK$61*Visualisation!$K98)+($AL$61*Visualisation!$K98)+($AM$61*Visualisation!$K98)+($AN$61*Visualisation!$K98)+($AO$61*Visualisation!$K98)+($AP$61*Visualisation!$K98)+($AQ$61*Visualisation!$K98))</f>
        <v>0</v>
      </c>
      <c r="DJ51" s="2"/>
      <c r="DK51" s="2"/>
      <c r="DL51" s="2"/>
      <c r="DO51" s="253"/>
    </row>
    <row r="52" spans="2:119" ht="15.75">
      <c r="B52" s="1"/>
      <c r="C52" s="1"/>
      <c r="D52" s="27"/>
      <c r="W52" s="254"/>
      <c r="X52" s="2"/>
      <c r="AA52" s="159" t="s">
        <v>236</v>
      </c>
      <c r="AB52" s="21">
        <f>(AB96*Visualisation!$J$94)+(AB123*Visualisation!$J$95)+(AB150*Visualisation!$J$96)+(AB177*Visualisation!$J$97)+(AB204*Visualisation!$J$98)+(AB231*Visualisation!$J$99)+(AB258*Visualisation!$J$100)+(AB285*Visualisation!$J$101)</f>
        <v>6.9167175870822398E-2</v>
      </c>
      <c r="AC52" s="21">
        <f>(AC96*Visualisation!$J$94)+(AC123*Visualisation!$J$95)+(AC150*Visualisation!$J$96)+(AC177*Visualisation!$J$97)+(AC204*Visualisation!$J$98)+(AC231*Visualisation!$J$99)+(AC258*Visualisation!$J$100)+(AC285*Visualisation!$J$101)</f>
        <v>6.9024970231227584E-2</v>
      </c>
      <c r="AD52" s="21">
        <f>(AD96*Visualisation!$J$94)+(AD123*Visualisation!$J$95)+(AD150*Visualisation!$J$96)+(AD177*Visualisation!$J$97)+(AD204*Visualisation!$J$98)+(AD231*Visualisation!$J$99)+(AD258*Visualisation!$J$100)+(AD285*Visualisation!$J$101)</f>
        <v>7.9438488889188585E-2</v>
      </c>
      <c r="AE52" s="21">
        <f>(AE96*Visualisation!$J$94)+(AE123*Visualisation!$J$95)+(AE150*Visualisation!$J$96)+(AE177*Visualisation!$J$97)+(AE204*Visualisation!$J$98)+(AE231*Visualisation!$J$99)+(AE258*Visualisation!$J$100)+(AE285*Visualisation!$J$101)</f>
        <v>0</v>
      </c>
      <c r="AF52" s="21">
        <f>(AF96*Visualisation!$J$94)+(AF123*Visualisation!$J$95)+(AF150*Visualisation!$J$96)+(AF177*Visualisation!$J$97)+(AF204*Visualisation!$J$98)+(AF231*Visualisation!$J$99)+(AF258*Visualisation!$J$100)+(AF285*Visualisation!$J$101)</f>
        <v>0</v>
      </c>
      <c r="AG52" s="21">
        <f>(AG96*Visualisation!$J$94)+(AG123*Visualisation!$J$95)+(AG150*Visualisation!$J$96)+(AG177*Visualisation!$J$97)+(AG204*Visualisation!$J$98)+(AG231*Visualisation!$J$99)+(AG258*Visualisation!$J$100)+(AG285*Visualisation!$J$101)</f>
        <v>9.7773290366675973E-4</v>
      </c>
      <c r="AH52" s="21">
        <f>(AH96*Visualisation!$J$94)+(AH123*Visualisation!$J$95)+(AH150*Visualisation!$J$96)+(AH177*Visualisation!$J$97)+(AH204*Visualisation!$J$98)+(AH231*Visualisation!$J$99)+(AH258*Visualisation!$J$100)+(AH285*Visualisation!$J$101)</f>
        <v>0</v>
      </c>
      <c r="AI52" s="21">
        <f>(AI96*Visualisation!$J$94)+(AI123*Visualisation!$J$95)+(AI150*Visualisation!$J$96)+(AI177*Visualisation!$J$97)+(AI204*Visualisation!$J$98)+(AI231*Visualisation!$J$99)+(AI258*Visualisation!$J$100)+(AI285*Visualisation!$J$101)</f>
        <v>5.695099373546779E-5</v>
      </c>
      <c r="AJ52" s="21">
        <f>(AJ96*Visualisation!$J$94)+(AJ123*Visualisation!$J$95)+(AJ150*Visualisation!$J$96)+(AJ177*Visualisation!$J$97)+(AJ204*Visualisation!$J$98)+(AJ231*Visualisation!$J$99)+(AJ258*Visualisation!$J$100)+(AJ285*Visualisation!$J$101)</f>
        <v>4.5449321233613331E-2</v>
      </c>
      <c r="AK52" s="21">
        <f>(AK96*Visualisation!$J$94)+(AK123*Visualisation!$J$95)+(AK150*Visualisation!$J$96)+(AK177*Visualisation!$J$97)+(AK204*Visualisation!$J$98)+(AK231*Visualisation!$J$99)+(AK258*Visualisation!$J$100)+(AK285*Visualisation!$J$101)</f>
        <v>4.0420347058486795E-4</v>
      </c>
      <c r="AL52" s="21">
        <f>(AL96*Visualisation!$J$94)+(AL123*Visualisation!$J$95)+(AL150*Visualisation!$J$96)+(AL177*Visualisation!$J$97)+(AL204*Visualisation!$J$98)+(AL231*Visualisation!$J$99)+(AL258*Visualisation!$J$100)+(AL285*Visualisation!$J$101)</f>
        <v>1.7412975926639607E-4</v>
      </c>
      <c r="AM52" s="21">
        <f>(AM96*Visualisation!$J$94)+(AM123*Visualisation!$J$95)+(AM150*Visualisation!$J$96)+(AM177*Visualisation!$J$97)+(AM204*Visualisation!$J$98)+(AM231*Visualisation!$J$99)+(AM258*Visualisation!$J$100)+(AM285*Visualisation!$J$101)</f>
        <v>1.9915229947263947E-2</v>
      </c>
      <c r="AN52" s="21">
        <f>(AN96*Visualisation!$J$94)+(AN123*Visualisation!$J$95)+(AN150*Visualisation!$J$96)+(AN177*Visualisation!$J$97)+(AN204*Visualisation!$J$98)+(AN231*Visualisation!$J$99)+(AN258*Visualisation!$J$100)+(AN285*Visualisation!$J$101)</f>
        <v>0.47691028799164709</v>
      </c>
      <c r="AO52" s="21">
        <f>(AO96*Visualisation!$J$94)+(AO123*Visualisation!$J$95)+(AO150*Visualisation!$J$96)+(AO177*Visualisation!$J$97)+(AO204*Visualisation!$J$98)+(AO231*Visualisation!$J$99)+(AO258*Visualisation!$J$100)+(AO285*Visualisation!$J$101)</f>
        <v>2.6717681773515164E-3</v>
      </c>
      <c r="AP52" s="21">
        <f>(AP96*Visualisation!$J$94)+(AP123*Visualisation!$J$95)+(AP150*Visualisation!$J$96)+(AP177*Visualisation!$J$97)+(AP204*Visualisation!$J$98)+(AP231*Visualisation!$J$99)+(AP258*Visualisation!$J$100)+(AP285*Visualisation!$J$101)</f>
        <v>8.3398266093868127E-8</v>
      </c>
      <c r="AQ52" s="202">
        <f>(AQ96*Visualisation!$J$94)+(AQ123*Visualisation!$J$95)+(AQ150*Visualisation!$J$96)+(AQ177*Visualisation!$J$97)+(AQ204*Visualisation!$J$98)+(AQ231*Visualisation!$J$99)+(AQ258*Visualisation!$J$100)+(AQ285*Visualisation!$J$101)</f>
        <v>2.416044985798952E-4</v>
      </c>
      <c r="AR52" s="54">
        <f t="shared" si="0"/>
        <v>0.76443194736521392</v>
      </c>
      <c r="AT52" s="298">
        <v>7</v>
      </c>
      <c r="AV52" s="249"/>
      <c r="AX52"/>
      <c r="AY52" s="188" t="s">
        <v>120</v>
      </c>
      <c r="AZ52" s="21">
        <f>(($AB$46*Visualisation!$K99)+($AB$47*Visualisation!$K99)+($AB$48*Visualisation!$K99)+($AB$49*Visualisation!$K99)+($AB$50*Visualisation!$K99)+($AB$51*Visualisation!$K99)+($AB$52*Visualisation!$K99)+($AB$53*Visualisation!$K99)+($AB$54*Visualisation!$K99)+($AB$55*Visualisation!$K99)+($AB$56*Visualisation!$K99)+($AB$57*Visualisation!$K99)+($AB$58*Visualisation!$K99)+($AB$59*Visualisation!$K99)+($AB$60*Visualisation!$K99)+($AB$61*Visualisation!$K99))*$BD$86</f>
        <v>0</v>
      </c>
      <c r="BA52" s="21">
        <f>(($AB$46*Visualisation!$K99)+($AC$46*Visualisation!$K99)+($AD$46*Visualisation!$K99)+($AE$46*Visualisation!$K99)+($AF$46*Visualisation!$K99)+($AG$46*Visualisation!$K99)+($AH$46*Visualisation!$K99)+($AI$46*Visualisation!$K99)+($AJ$46*Visualisation!$K99)+($AK$46*Visualisation!$K99)+($AL$46*Visualisation!$K99)+($AM$46*Visualisation!$K99)+($AN$46*Visualisation!$K99)+($AO$46*Visualisation!$K99)+($AP$46*Visualisation!$K99)+($AQ$46*Visualisation!$K99))</f>
        <v>0</v>
      </c>
      <c r="BB52" s="21"/>
      <c r="BC52" s="2"/>
      <c r="BD52" s="21">
        <f>(($AC$46*Visualisation!$K99)+($AC$47*Visualisation!$K99)+($AC$48*Visualisation!$K99)+($AC$49*Visualisation!$K99)+($AC$50*Visualisation!$K99)+($AC$51*Visualisation!$K99)+($AC$52*Visualisation!$K99)+($AC$53*Visualisation!$K99)+($AC$54*Visualisation!$K99)+($AC$55*Visualisation!$K99)+($AC$56*Visualisation!$K99)+($AC$57*Visualisation!$K99)+($AC$58*Visualisation!$K99)+($AC$59*Visualisation!$K99)+($AC$60*Visualisation!$K99)+($AC$61*Visualisation!$K99))*$BD$86</f>
        <v>0</v>
      </c>
      <c r="BE52" s="21">
        <f>(($AB$47*Visualisation!$K99)+($AC$47*Visualisation!$K99)+($AD$47*Visualisation!$K99)+($AE$47*Visualisation!$K99)+($AF$47*Visualisation!$K99)+($AG$47*Visualisation!$K99)+($AH$47*Visualisation!$K99)+($AI$47*Visualisation!$K99)+($AJ$47*Visualisation!$K99)+($AK$47*Visualisation!$K99)+($AL$47*Visualisation!$K99)+($AM$47*Visualisation!$K99)+($AN$47*Visualisation!$K99)+($AO$47*Visualisation!$K99)+($AP$47*Visualisation!$K99)+($AQ$47*Visualisation!$K99))</f>
        <v>0</v>
      </c>
      <c r="BF52" s="2"/>
      <c r="BG52" s="2"/>
      <c r="BH52" s="21">
        <f>(($AD$46*Visualisation!$K99)+($AD$47*Visualisation!$K99)+($AD$48*Visualisation!$K99)+($AD$49*Visualisation!$K99)+($AD$50*Visualisation!$K99)+($AD$51*Visualisation!$K99)+($AD$52*Visualisation!$K99)+($AD$53*Visualisation!$K99)+($AD$54*Visualisation!$K99)+($AD$55*Visualisation!$K99)+($AD$56*Visualisation!$K99)+($AD$57*Visualisation!$K99)+($AD$58*Visualisation!$K99)+($AD$59*Visualisation!$K99)+($AD$60*Visualisation!$K99)+($AD$61*Visualisation!$K99))*$BD$86</f>
        <v>0</v>
      </c>
      <c r="BI52" s="21">
        <f>(($AB$48*Visualisation!$K99)+($AC$48*Visualisation!$K99)+($AD$48*Visualisation!$K99)+($AE$48*Visualisation!$K99)+($AF$48*Visualisation!$K99)+($AG$48*Visualisation!$K99)+($AH$48*Visualisation!$K99)+($AI$48*Visualisation!$K99)+($AJ$48*Visualisation!$K99)+($AK$48*Visualisation!$K99)+($AL$48*Visualisation!$K99)+($AM$48*Visualisation!$K99)+($AN$48*Visualisation!$K99)+($AO$48*Visualisation!$K99)+($AP$48*Visualisation!$K99)+($AQ$48*Visualisation!$K99))</f>
        <v>0</v>
      </c>
      <c r="BJ52" s="2"/>
      <c r="BK52" s="2"/>
      <c r="BL52" s="21">
        <f>(($AE$46*Visualisation!$K99)+($AE$47*Visualisation!$K99)+($AE$48*Visualisation!$K99)+($AE$49*Visualisation!$K99)+($AE$50*Visualisation!$K99)+($AE$51*Visualisation!$K99)+($AE$52*Visualisation!$K99)+($AE$53*Visualisation!$K99)+($AE$54*Visualisation!$K99)+($AE$55*Visualisation!$K99)+($AE$56*Visualisation!$K99)+($AE$57*Visualisation!$K99)+($AE$58*Visualisation!$K99)+($AE$59*Visualisation!$K99)+($AE$60*Visualisation!$K99)+($AE$61*Visualisation!$K99))*$BD$86</f>
        <v>0</v>
      </c>
      <c r="BM52" s="21">
        <f>(($AB$49*Visualisation!$K99)+($AC$49*Visualisation!$K99)+($AD$49*Visualisation!$K99)+($AE$49*Visualisation!$K99)+($AF$49*Visualisation!$K99)+($AG$49*Visualisation!$K99)+($AH$49*Visualisation!$K99)+($AI$49*Visualisation!$K99)+($AJ$49*Visualisation!$K99)+($AK$49*Visualisation!$K99)+($AL$49*Visualisation!$K99)+($AM$49*Visualisation!$K99)+($AN$49*Visualisation!$K99)+($AO$49*Visualisation!$K99)+($AP$49*Visualisation!$K99)+($AQ$49*Visualisation!$K99))</f>
        <v>0</v>
      </c>
      <c r="BN52" s="2"/>
      <c r="BO52" s="2"/>
      <c r="BP52" s="21">
        <f>(($AF$46*Visualisation!$K99)+($AF$47*Visualisation!$K99)+($AF$48*Visualisation!$K99)+($AF$49*Visualisation!$K99)+($AF$50*Visualisation!$K99)+($AF$51*Visualisation!$K99)+($AF$52*Visualisation!$K99)+($AF$53*Visualisation!$K99)+($AF$54*Visualisation!$K99)+($AF$55*Visualisation!$K99)+($AF$56*Visualisation!$K99)+($AF$57*Visualisation!$K99)+($AF$58*Visualisation!$K99)+($AF$59*Visualisation!$K99)+($AF$60*Visualisation!$K99)+($AF$61*Visualisation!$K99))*$BD$86</f>
        <v>0</v>
      </c>
      <c r="BQ52" s="21">
        <f>(($AB$50*Visualisation!$K99)+($AC$50*Visualisation!$K99)+($AD$50*Visualisation!$K99)+($AE$50*Visualisation!$K99)+($AF$50*Visualisation!$K99)+($AG$50*Visualisation!$K99)+($AH$50*Visualisation!$K99)+($AI$50*Visualisation!$K99)+($AJ$50*Visualisation!$K99)+($AK$50*Visualisation!$K99)+($AL$50*Visualisation!$K99)+($AM$50*Visualisation!$K99)+($AN$50*Visualisation!$K99)+($AO$50*Visualisation!$K99)+($AP$50*Visualisation!$K99)+($AQ$50*Visualisation!$K99))</f>
        <v>0</v>
      </c>
      <c r="BR52" s="2"/>
      <c r="BS52" s="2"/>
      <c r="BT52" s="21">
        <f>(($AG$46*Visualisation!$K99)+($AG$47*Visualisation!$K99)+($AG$48*Visualisation!$K99)+($AG$49*Visualisation!$K99)+($AG$50*Visualisation!$K99)+($AG$51*Visualisation!$K99)+($AG$52*Visualisation!$K99)+($AG$53*Visualisation!$K99)+($AG$54*Visualisation!$K99)+($AG$55*Visualisation!$K99)+($AG$56*Visualisation!$K99)+($AG$57*Visualisation!$K99)+($AG$58*Visualisation!$K99)+($AG$59*Visualisation!$K99)+($AG$60*Visualisation!$K99)+($AG$61*Visualisation!$K99))*$BD$86</f>
        <v>0</v>
      </c>
      <c r="BU52" s="21">
        <f>(($AB$51*Visualisation!$K99)+($AC$51*Visualisation!$K99)+($AD$51*Visualisation!$K99)+($AE$51*Visualisation!$K99)+($AF$51*Visualisation!$K99)+($AG$51*Visualisation!$K99)+($AH$51*Visualisation!$K99)+($AI$51*Visualisation!$K99)+($AJ$51*Visualisation!$K99)+($AK$51*Visualisation!$K99)+($AL$51*Visualisation!$K99)+($AM$51*Visualisation!$K99)+($AN$51*Visualisation!$K99)+($AO$51*Visualisation!$K99)+($AP$51*Visualisation!$K99)+($AQ$51*Visualisation!$K99))</f>
        <v>0</v>
      </c>
      <c r="BV52" s="2"/>
      <c r="BX52" s="21">
        <f>(($AH$46*Visualisation!$K99)+($AH$47*Visualisation!$K99)+($AH$48*Visualisation!$K99)+($AH$49*Visualisation!$K99)+($AH$50*Visualisation!$K99)+($AH$51*Visualisation!$K99)+($AH$52*Visualisation!$K99)+($AH$53*Visualisation!$K99)+($AH$54*Visualisation!$K99)+($AH$55*Visualisation!$K99)+($AH$56*Visualisation!$K99)+($AH$57*Visualisation!$K99)+($AH$58*Visualisation!$K99)+($AH$59*Visualisation!$K99)+($AH$60*Visualisation!$K99)+($AH$61*Visualisation!$K99))*$BD$86</f>
        <v>0</v>
      </c>
      <c r="BY52" s="21">
        <f>(($AB$52*Visualisation!$K99)+($AC$52*Visualisation!$K99)+($AD$52*Visualisation!$K99)+($AE$52*Visualisation!$K99)+($AF$52*Visualisation!$K99)+($AG$52*Visualisation!$K99)+($AH$52*Visualisation!$K99)+($AI$52*Visualisation!$K99)+($AJ$52*Visualisation!$K99)+($AK$52*Visualisation!$K99)+($AL$52*Visualisation!$K99)+($AM$52*Visualisation!$K99)+($AN$52*Visualisation!$K99)+($AO$52*Visualisation!$K99)+($AP$52*Visualisation!$K99)+($AQ$52*Visualisation!$K99))</f>
        <v>0</v>
      </c>
      <c r="BZ52" s="2"/>
      <c r="CB52" s="21">
        <f>(($AI$46*Visualisation!$K99)+($AI$47*Visualisation!$K99)+($AI$48*Visualisation!$K99)+($AI$49*Visualisation!$K99)+($AI$50*Visualisation!$K99)+($AI$51*Visualisation!$K99)+($AI$52*Visualisation!$K99)+($AI$53*Visualisation!$K99)+($AI$54*Visualisation!$K99)+($AI$55*Visualisation!$K99)+($AI$56*Visualisation!$K99)+($AI$57*Visualisation!$K99)+($AI$58*Visualisation!$K99)+($AI$59*Visualisation!$K99)+($AI$60*Visualisation!$K99)+($AI$61*Visualisation!$K99))*$BD$86</f>
        <v>0</v>
      </c>
      <c r="CC52" s="21">
        <f>(($AB$53*Visualisation!$K99)+($AC$53*Visualisation!$K99)+($AD$53*Visualisation!$K99)+($AE$53*Visualisation!$K99)+($AF$53*Visualisation!$K99)+($AG$53*Visualisation!$K99)+($AH$53*Visualisation!$K99)+($AI$53*Visualisation!$K99)+($AJ$53*Visualisation!$K99)+($AK$53*Visualisation!$K99)+($AL$53*Visualisation!$K99)+($AM$53*Visualisation!$K99)+($AN$53*Visualisation!$K99)+($AO$53*Visualisation!$K99)+($AP$53*Visualisation!$K99)+($AQ$53*Visualisation!$K99))</f>
        <v>0</v>
      </c>
      <c r="CD52" s="2"/>
      <c r="CF52" s="21">
        <f>(($AJ$46*Visualisation!$K99)+($AJ$47*Visualisation!$K99)+($AJ$48*Visualisation!$K99)+($AJ$49*Visualisation!$K99)+($AJ$50*Visualisation!$K99)+($AJ$51*Visualisation!$K99)+($AJ$52*Visualisation!$K99)+($AJ$53*Visualisation!$K99)+($AJ$54*Visualisation!$K99)+($AJ$55*Visualisation!$K99)+($AJ$56*Visualisation!$K99)+($AJ$57*Visualisation!$K99)+($AJ$58*Visualisation!$K99)+($AJ$59*Visualisation!$K99)+($AJ$60*Visualisation!$K99)+($AJ$61*Visualisation!$K99))*$BD$86</f>
        <v>0</v>
      </c>
      <c r="CG52" s="21">
        <f>(($AB$54*Visualisation!$K99)+($AC$54*Visualisation!$K99)+($AD$54*Visualisation!$K99)+($AE$54*Visualisation!$K99)+($AF$54*Visualisation!$K99)+($AG$54*Visualisation!$K99)+($AH$54*Visualisation!$K99)+($AI$54*Visualisation!$K99)+($AJ$54*Visualisation!$K99)+($AK$54*Visualisation!$K99)+($AL$54*Visualisation!$K99)+($AM$54*Visualisation!$K99)+($AN$54*Visualisation!$K99)+($AO$54*Visualisation!$K99)+($AP$54*Visualisation!$K99)+($AQ$54*Visualisation!$K99))</f>
        <v>0</v>
      </c>
      <c r="CH52" s="2"/>
      <c r="CJ52" s="21">
        <f>(($AK$46*Visualisation!$K99)+($AK$47*Visualisation!$K99)+($AK$48*Visualisation!$K99)+($AK$49*Visualisation!$K99)+($AK$50*Visualisation!$K99)+($AK$51*Visualisation!$K99)+($AK$52*Visualisation!$K99)+($AK$53*Visualisation!$K99)+($AK$54*Visualisation!$K99)+($AK$55*Visualisation!$K99)+($AK$56*Visualisation!$K99)+($AK$57*Visualisation!$K99)+($AK$58*Visualisation!$K99)+($AK$59*Visualisation!$K99)+($AK$60*Visualisation!$K99)+($AK$61*Visualisation!$K99))*$BD$86</f>
        <v>0</v>
      </c>
      <c r="CK52" s="21">
        <f>(($AB$55*Visualisation!$K99)+($AC$55*Visualisation!$K99)+($AD$55*Visualisation!$K99)+($AE$55*Visualisation!$K99)+($AF$55*Visualisation!$K99)+($AG$55*Visualisation!$K99)+($AH$55*Visualisation!$K99)+($AI$55*Visualisation!$K99)+($AJ$55*Visualisation!$K99)+($AK$55*Visualisation!$K99)+($AL$55*Visualisation!$K99)+($AM$55*Visualisation!$K99)+($AN$55*Visualisation!$K99)+($AO$55*Visualisation!$K99)+($AP$55*Visualisation!$K99)+($AQ$55*Visualisation!$K99))</f>
        <v>0</v>
      </c>
      <c r="CL52" s="2"/>
      <c r="CN52" s="21">
        <f>(($AL$46*Visualisation!$K99)+($AL$47*Visualisation!$K99)+($AL$48*Visualisation!$K99)+($AL$49*Visualisation!$K99)+($AL$50*Visualisation!$K99)+($AL$51*Visualisation!$K99)+($AL$52*Visualisation!$K99)+($AL$53*Visualisation!$K99)+($AL$54*Visualisation!$K99)+($AL$55*Visualisation!$K99)+($AL$56*Visualisation!$K99)+($AL$57*Visualisation!$K99)+($AL$58*Visualisation!$K99)+($AL$59*Visualisation!$K99)+($AL$60*Visualisation!$K99)+($AL$61*Visualisation!$K99))*$BD$86</f>
        <v>0</v>
      </c>
      <c r="CO52" s="21">
        <f>(($AB$56*Visualisation!$K99)+($AC$56*Visualisation!$K99)+($AD$56*Visualisation!$K99)+($AE$56*Visualisation!$K99)+($AF$56*Visualisation!$K99)+($AG$56*Visualisation!$K99)+($AH$56*Visualisation!$K99)+($AI$56*Visualisation!$K99)+($AJ$56*Visualisation!$K99)+($AK$56*Visualisation!$K99)+($AL$56*Visualisation!$K99)+($AM$56*Visualisation!$K99)+($AN$56*Visualisation!$K99)+($AO$56*Visualisation!$K99)+($AP$56*Visualisation!$K99)+($AQ$56*Visualisation!$K99))</f>
        <v>0</v>
      </c>
      <c r="CP52" s="2"/>
      <c r="CR52" s="21">
        <f>(($AM$46*Visualisation!$K99)+($AM$47*Visualisation!$K99)+($AM$48*Visualisation!$K99)+($AM$49*Visualisation!$K99)+($AM$50*Visualisation!$K99)+($AM$51*Visualisation!$K99)+($AM$52*Visualisation!$K99)+($AM$53*Visualisation!$K99)+($AM$54*Visualisation!$K99)+($AM$55*Visualisation!$K99)+($AM$56*Visualisation!$K99)+($AM$57*Visualisation!$K99)+($AM$58*Visualisation!$K99)+($AM$59*Visualisation!$K99)+($AM$60*Visualisation!$K99)+($AM$61*Visualisation!$K99))*$BD$86</f>
        <v>0</v>
      </c>
      <c r="CS52" s="21">
        <f>(($AB$57*Visualisation!$K99)+($AC$57*Visualisation!$K99)+($AD$57*Visualisation!$K99)+($AE$57*Visualisation!$K99)+($AF$57*Visualisation!$K99)+($AG$57*Visualisation!$K99)+($AH$57*Visualisation!$K99)+($AI$57*Visualisation!$K99)+($AJ$57*Visualisation!$K99)+($AK$57*Visualisation!$K99)+($AL$57*Visualisation!$K99)+($AM$57*Visualisation!$K99)+($AN$57*Visualisation!$K99)+($AO$57*Visualisation!$K99)+($AP$57*Visualisation!$K99)+($AQ$57*Visualisation!$K99))</f>
        <v>0</v>
      </c>
      <c r="CT52" s="2"/>
      <c r="CV52" s="21">
        <f>(($AN$46*Visualisation!$K99)+($AN$47*Visualisation!$K99)+($AN$48*Visualisation!$K99)+($AN$49*Visualisation!$K99)+($AN$50*Visualisation!$K99)+($AN$51*Visualisation!$K99)+($AN$52*Visualisation!$K99)+($AN$53*Visualisation!$K99)+($AN$54*Visualisation!$K99)+($AN$55*Visualisation!$K99)+($AN$56*Visualisation!$K99)+($AN$57*Visualisation!$K99)+($AN$58*Visualisation!$K99)+($AN$59*Visualisation!$K99)+($AN$60*Visualisation!$K99)+($AN$61*Visualisation!$K99))*$BD$86</f>
        <v>0</v>
      </c>
      <c r="CW52" s="21">
        <f>(($AB$58*Visualisation!$K99)+($AC$58*Visualisation!$K99)+($AD$58*Visualisation!$K99)+($AE$58*Visualisation!$K99)+($AF$58*Visualisation!$K99)+($AG$58*Visualisation!$K99)+($AH$58*Visualisation!$K99)+($AI$58*Visualisation!$K99)+($AJ$58*Visualisation!$K99)+($AK$58*Visualisation!$K99)+($AL$58*Visualisation!$K99)+($AM$58*Visualisation!$K99)+($AN$58*Visualisation!$K99)+($AO$58*Visualisation!$K99)+($AP$58*Visualisation!$K99)+($AQ$58*Visualisation!$K99))</f>
        <v>0</v>
      </c>
      <c r="CX52" s="2"/>
      <c r="CZ52" s="21">
        <f>(($AO$46*Visualisation!$K99)+($AO$47*Visualisation!$K99)+($AO$48*Visualisation!$K99)+($AO$49*Visualisation!$K99)+($AO$50*Visualisation!$K99)+($AO$51*Visualisation!$K99)+($AO$52*Visualisation!$K99)+($AO$53*Visualisation!$K99)+($AO$54*Visualisation!$K99)+($AO$55*Visualisation!$K99)+($AO$56*Visualisation!$K99)+($AO$57*Visualisation!$K99)+($AO$58*Visualisation!$K99)+($AO$59*Visualisation!$K99)+($AO$60*Visualisation!$K99)+($AO$61*Visualisation!$K99))*$BD$86</f>
        <v>0</v>
      </c>
      <c r="DA52" s="21">
        <f>(($AB$59*Visualisation!$K99)+($AC$59*Visualisation!$K99)+($AD$59*Visualisation!$K99)+($AE$59*Visualisation!$K99)+($AF$59*Visualisation!$K99)+($AG$59*Visualisation!$K99)+($AH$59*Visualisation!$K99)+($AI$59*Visualisation!$K99)+($AJ$59*Visualisation!$K99)+($AK$59*Visualisation!$K99)+($AL$59*Visualisation!$K99)+($AM$59*Visualisation!$K99)+($AN$59*Visualisation!$K99)+($AO$59*Visualisation!$K99)+($AP$59*Visualisation!$K99)+($AQ$59*Visualisation!$K99))</f>
        <v>0</v>
      </c>
      <c r="DB52" s="2"/>
      <c r="DD52" s="21">
        <f>(($AP$46*Visualisation!$K99)+($AP$47*Visualisation!$K99)+($AP$48*Visualisation!$K99)+($AP$49*Visualisation!$K99)+($AP$50*Visualisation!$K99)+($AP$51*Visualisation!$K99)+($AP$52*Visualisation!$K99)+($AP$53*Visualisation!$K99)+($AP$54*Visualisation!$K99)+($AP$55*Visualisation!$K99)+($AP$56*Visualisation!$K99)+($AP$57*Visualisation!$K99)+($AP$58*Visualisation!$K99)+($AP$59*Visualisation!$K99)+($AP$60*Visualisation!$K99)+($AP$61*Visualisation!$K99))*$BD$86</f>
        <v>0</v>
      </c>
      <c r="DE52" s="21">
        <f>(($AB$60*Visualisation!$K99)+($AC$60*Visualisation!$K99)+($AD$60*Visualisation!$K99)+($AE$60*Visualisation!$K99)+($AF$60*Visualisation!$K99)+($AG$60*Visualisation!$K99)+($AH$60*Visualisation!$K99)+($AI$60*Visualisation!$K99)+($AJ$60*Visualisation!$K99)+($AK$60*Visualisation!$K99)+($AL$60*Visualisation!$K99)+($AM$60*Visualisation!$K99)+($AN$60*Visualisation!$K99)+($AO$60*Visualisation!$K99)+($AP$60*Visualisation!$K99)+($AQ$60*Visualisation!$K99))</f>
        <v>0</v>
      </c>
      <c r="DF52" s="2"/>
      <c r="DH52" s="21">
        <f>(($AQ$46*Visualisation!$K99)+($AQ$47*Visualisation!$K99)+($AQ$48*Visualisation!$K99)+($AQ$49*Visualisation!$K99)+($AQ$50*Visualisation!$K99)+($AQ$51*Visualisation!$K99)+($AQ$52*Visualisation!$K99)+($AQ$53*Visualisation!$K99)+($AQ$54*Visualisation!$K99)+($AQ$55*Visualisation!$K99)+($AQ$56*Visualisation!$K99)+($AQ$57*Visualisation!$K99)+($AQ$58*Visualisation!$K99)+($AQ$59*Visualisation!$K99)+($AQ$60*Visualisation!$K99)+($AQ$61*Visualisation!$K99))*$BD$86</f>
        <v>0</v>
      </c>
      <c r="DI52" s="21">
        <f>(($AB$61*Visualisation!$K99)+($AC$61*Visualisation!$K99)+($AD$61*Visualisation!$K99)+($AE$61*Visualisation!$K99)+($AF$61*Visualisation!$K99)+($AG$61*Visualisation!$K99)+($AH$61*Visualisation!$K99)+($AI$61*Visualisation!$K99)+($AJ$61*Visualisation!$K99)+($AK$61*Visualisation!$K99)+($AL$61*Visualisation!$K99)+($AM$61*Visualisation!$K99)+($AN$61*Visualisation!$K99)+($AO$61*Visualisation!$K99)+($AP$61*Visualisation!$K99)+($AQ$61*Visualisation!$K99))</f>
        <v>0</v>
      </c>
      <c r="DJ52" s="2"/>
      <c r="DK52" s="2"/>
      <c r="DL52" s="2"/>
      <c r="DO52" s="253"/>
    </row>
    <row r="53" spans="2:119" ht="15.75">
      <c r="B53" s="1"/>
      <c r="C53" s="1"/>
      <c r="D53" s="27"/>
      <c r="E53" s="7"/>
      <c r="F53" s="5"/>
      <c r="W53" s="254"/>
      <c r="X53" s="2"/>
      <c r="AA53" s="159" t="s">
        <v>290</v>
      </c>
      <c r="AB53" s="21">
        <f>(AB97*Visualisation!$J$94)+(AB124*Visualisation!$J$95)+(AB151*Visualisation!$J$96)+(AB178*Visualisation!$J$97)+(AB205*Visualisation!$J$98)+(AB232*Visualisation!$J$99)+(AB259*Visualisation!$J$100)+(AB286*Visualisation!$J$101)</f>
        <v>6.9052366629810707E-2</v>
      </c>
      <c r="AC53" s="21">
        <f>(AC97*Visualisation!$J$94)+(AC124*Visualisation!$J$95)+(AC151*Visualisation!$J$96)+(AC178*Visualisation!$J$97)+(AC205*Visualisation!$J$98)+(AC232*Visualisation!$J$99)+(AC259*Visualisation!$J$100)+(AC286*Visualisation!$J$101)</f>
        <v>6.9055303469735041E-2</v>
      </c>
      <c r="AD53" s="21">
        <f>(AD97*Visualisation!$J$94)+(AD124*Visualisation!$J$95)+(AD151*Visualisation!$J$96)+(AD178*Visualisation!$J$97)+(AD205*Visualisation!$J$98)+(AD232*Visualisation!$J$99)+(AD259*Visualisation!$J$100)+(AD286*Visualisation!$J$101)</f>
        <v>8.2822549336197496E-2</v>
      </c>
      <c r="AE53" s="21">
        <f>(AE97*Visualisation!$J$94)+(AE124*Visualisation!$J$95)+(AE151*Visualisation!$J$96)+(AE178*Visualisation!$J$97)+(AE205*Visualisation!$J$98)+(AE232*Visualisation!$J$99)+(AE259*Visualisation!$J$100)+(AE286*Visualisation!$J$101)</f>
        <v>6.6751994715382318E-2</v>
      </c>
      <c r="AF53" s="21">
        <f>(AF97*Visualisation!$J$94)+(AF124*Visualisation!$J$95)+(AF151*Visualisation!$J$96)+(AF178*Visualisation!$J$97)+(AF205*Visualisation!$J$98)+(AF232*Visualisation!$J$99)+(AF259*Visualisation!$J$100)+(AF286*Visualisation!$J$101)</f>
        <v>6.6761564259996103E-2</v>
      </c>
      <c r="AG53" s="21">
        <f>(AG97*Visualisation!$J$94)+(AG124*Visualisation!$J$95)+(AG151*Visualisation!$J$96)+(AG178*Visualisation!$J$97)+(AG205*Visualisation!$J$98)+(AG232*Visualisation!$J$99)+(AG259*Visualisation!$J$100)+(AG286*Visualisation!$J$101)</f>
        <v>2.5556681871030987E-3</v>
      </c>
      <c r="AH53" s="21">
        <f>(AH97*Visualisation!$J$94)+(AH124*Visualisation!$J$95)+(AH151*Visualisation!$J$96)+(AH178*Visualisation!$J$97)+(AH205*Visualisation!$J$98)+(AH232*Visualisation!$J$99)+(AH259*Visualisation!$J$100)+(AH286*Visualisation!$J$101)</f>
        <v>6.7082017704558031E-2</v>
      </c>
      <c r="AI53" s="21">
        <f>(AI97*Visualisation!$J$94)+(AI124*Visualisation!$J$95)+(AI151*Visualisation!$J$96)+(AI178*Visualisation!$J$97)+(AI205*Visualisation!$J$98)+(AI232*Visualisation!$J$99)+(AI259*Visualisation!$J$100)+(AI286*Visualisation!$J$101)</f>
        <v>0</v>
      </c>
      <c r="AJ53" s="21">
        <f>(AJ97*Visualisation!$J$94)+(AJ124*Visualisation!$J$95)+(AJ151*Visualisation!$J$96)+(AJ178*Visualisation!$J$97)+(AJ205*Visualisation!$J$98)+(AJ232*Visualisation!$J$99)+(AJ259*Visualisation!$J$100)+(AJ286*Visualisation!$J$101)</f>
        <v>0.11542347798461079</v>
      </c>
      <c r="AK53" s="21">
        <f>(AK97*Visualisation!$J$94)+(AK124*Visualisation!$J$95)+(AK151*Visualisation!$J$96)+(AK178*Visualisation!$J$97)+(AK205*Visualisation!$J$98)+(AK232*Visualisation!$J$99)+(AK259*Visualisation!$J$100)+(AK286*Visualisation!$J$101)</f>
        <v>6.7893319568775048E-2</v>
      </c>
      <c r="AL53" s="21">
        <f>(AL97*Visualisation!$J$94)+(AL124*Visualisation!$J$95)+(AL151*Visualisation!$J$96)+(AL178*Visualisation!$J$97)+(AL205*Visualisation!$J$98)+(AL232*Visualisation!$J$99)+(AL259*Visualisation!$J$100)+(AL286*Visualisation!$J$101)</f>
        <v>6.6789048315928287E-2</v>
      </c>
      <c r="AM53" s="21">
        <f>(AM97*Visualisation!$J$94)+(AM124*Visualisation!$J$95)+(AM151*Visualisation!$J$96)+(AM178*Visualisation!$J$97)+(AM205*Visualisation!$J$98)+(AM232*Visualisation!$J$99)+(AM259*Visualisation!$J$100)+(AM286*Visualisation!$J$101)</f>
        <v>2.416392128636587E-2</v>
      </c>
      <c r="AN53" s="21">
        <f>(AN97*Visualisation!$J$94)+(AN124*Visualisation!$J$95)+(AN151*Visualisation!$J$96)+(AN178*Visualisation!$J$97)+(AN205*Visualisation!$J$98)+(AN232*Visualisation!$J$99)+(AN259*Visualisation!$J$100)+(AN286*Visualisation!$J$101)</f>
        <v>0.47610636825179664</v>
      </c>
      <c r="AO53" s="21">
        <f>(AO97*Visualisation!$J$94)+(AO124*Visualisation!$J$95)+(AO151*Visualisation!$J$96)+(AO178*Visualisation!$J$97)+(AO205*Visualisation!$J$98)+(AO232*Visualisation!$J$99)+(AO259*Visualisation!$J$100)+(AO286*Visualisation!$J$101)</f>
        <v>7.0849109387587067E-2</v>
      </c>
      <c r="AP53" s="21">
        <f>(AP97*Visualisation!$J$94)+(AP124*Visualisation!$J$95)+(AP151*Visualisation!$J$96)+(AP178*Visualisation!$J$97)+(AP205*Visualisation!$J$98)+(AP232*Visualisation!$J$99)+(AP259*Visualisation!$J$100)+(AP286*Visualisation!$J$101)</f>
        <v>6.7056934792244394E-2</v>
      </c>
      <c r="AQ53" s="202">
        <f>(AQ97*Visualisation!$J$94)+(AQ124*Visualisation!$J$95)+(AQ151*Visualisation!$J$96)+(AQ178*Visualisation!$J$97)+(AQ205*Visualisation!$J$98)+(AQ232*Visualisation!$J$99)+(AQ259*Visualisation!$J$100)+(AQ286*Visualisation!$J$101)</f>
        <v>1.8793114721101203E-4</v>
      </c>
      <c r="AR53" s="54">
        <f t="shared" si="0"/>
        <v>1.312551575037302</v>
      </c>
      <c r="AT53" s="298">
        <v>8</v>
      </c>
      <c r="AV53" s="249"/>
      <c r="AX53"/>
      <c r="AY53" s="188" t="s">
        <v>121</v>
      </c>
      <c r="AZ53" s="21">
        <f>(($AB$46*Visualisation!$K100)+($AB$47*Visualisation!$K100)+($AB$48*Visualisation!$K100)+($AB$49*Visualisation!$K100)+($AB$50*Visualisation!$K100)+($AB$51*Visualisation!$K100)+($AB$52*Visualisation!$K100)+($AB$53*Visualisation!$K100)+($AB$54*Visualisation!$K100)+($AB$55*Visualisation!$K100)+($AB$56*Visualisation!$K100)+($AB$57*Visualisation!$K100)+($AB$58*Visualisation!$K100)+($AB$59*Visualisation!$K100)+($AB$60*Visualisation!$K100)+($AB$61*Visualisation!$K100))*$BD$86</f>
        <v>0</v>
      </c>
      <c r="BA53" s="21">
        <f>(($AB$46*Visualisation!$K100)+($AC$46*Visualisation!$K100)+($AD$46*Visualisation!$K100)+($AE$46*Visualisation!$K100)+($AF$46*Visualisation!$K100)+($AG$46*Visualisation!$K100)+($AH$46*Visualisation!$K100)+($AI$46*Visualisation!$K100)+($AJ$46*Visualisation!$K100)+($AK$46*Visualisation!$K100)+($AL$46*Visualisation!$K100)+($AM$46*Visualisation!$K100)+($AN$46*Visualisation!$K100)+($AO$46*Visualisation!$K100)+($AP$46*Visualisation!$K100)+($AQ$46*Visualisation!$K100))</f>
        <v>0</v>
      </c>
      <c r="BB53" s="21"/>
      <c r="BC53" s="2"/>
      <c r="BD53" s="21">
        <f>(($AC$46*Visualisation!$K100)+($AC$47*Visualisation!$K100)+($AC$48*Visualisation!$K100)+($AC$49*Visualisation!$K100)+($AC$50*Visualisation!$K100)+($AC$51*Visualisation!$K100)+($AC$52*Visualisation!$K100)+($AC$53*Visualisation!$K100)+($AC$54*Visualisation!$K100)+($AC$55*Visualisation!$K100)+($AC$56*Visualisation!$K100)+($AC$57*Visualisation!$K100)+($AC$58*Visualisation!$K100)+($AC$59*Visualisation!$K100)+($AC$60*Visualisation!$K100)+($AC$61*Visualisation!$K100))*$BD$86</f>
        <v>0</v>
      </c>
      <c r="BE53" s="21">
        <f>(($AB$47*Visualisation!$K100)+($AC$47*Visualisation!$K100)+($AD$47*Visualisation!$K100)+($AE$47*Visualisation!$K100)+($AF$47*Visualisation!$K100)+($AG$47*Visualisation!$K100)+($AH$47*Visualisation!$K100)+($AI$47*Visualisation!$K100)+($AJ$47*Visualisation!$K100)+($AK$47*Visualisation!$K100)+($AL$47*Visualisation!$K100)+($AM$47*Visualisation!$K100)+($AN$47*Visualisation!$K100)+($AO$47*Visualisation!$K100)+($AP$47*Visualisation!$K100)+($AQ$47*Visualisation!$K100))</f>
        <v>0</v>
      </c>
      <c r="BF53" s="2"/>
      <c r="BG53" s="2"/>
      <c r="BH53" s="21">
        <f>(($AD$46*Visualisation!$K100)+($AD$47*Visualisation!$K100)+($AD$48*Visualisation!$K100)+($AD$49*Visualisation!$K100)+($AD$50*Visualisation!$K100)+($AD$51*Visualisation!$K100)+($AD$52*Visualisation!$K100)+($AD$53*Visualisation!$K100)+($AD$54*Visualisation!$K100)+($AD$55*Visualisation!$K100)+($AD$56*Visualisation!$K100)+($AD$57*Visualisation!$K100)+($AD$58*Visualisation!$K100)+($AD$59*Visualisation!$K100)+($AD$60*Visualisation!$K100)+($AD$61*Visualisation!$K100))*$BD$86</f>
        <v>0</v>
      </c>
      <c r="BI53" s="21">
        <f>(($AB$48*Visualisation!$K100)+($AC$48*Visualisation!$K100)+($AD$48*Visualisation!$K100)+($AE$48*Visualisation!$K100)+($AF$48*Visualisation!$K100)+($AG$48*Visualisation!$K100)+($AH$48*Visualisation!$K100)+($AI$48*Visualisation!$K100)+($AJ$48*Visualisation!$K100)+($AK$48*Visualisation!$K100)+($AL$48*Visualisation!$K100)+($AM$48*Visualisation!$K100)+($AN$48*Visualisation!$K100)+($AO$48*Visualisation!$K100)+($AP$48*Visualisation!$K100)+($AQ$48*Visualisation!$K100))</f>
        <v>0</v>
      </c>
      <c r="BJ53" s="2"/>
      <c r="BK53" s="2"/>
      <c r="BL53" s="21">
        <f>(($AE$46*Visualisation!$K100)+($AE$47*Visualisation!$K100)+($AE$48*Visualisation!$K100)+($AE$49*Visualisation!$K100)+($AE$50*Visualisation!$K100)+($AE$51*Visualisation!$K100)+($AE$52*Visualisation!$K100)+($AE$53*Visualisation!$K100)+($AE$54*Visualisation!$K100)+($AE$55*Visualisation!$K100)+($AE$56*Visualisation!$K100)+($AE$57*Visualisation!$K100)+($AE$58*Visualisation!$K100)+($AE$59*Visualisation!$K100)+($AE$60*Visualisation!$K100)+($AE$61*Visualisation!$K100))*$BD$86</f>
        <v>0</v>
      </c>
      <c r="BM53" s="21">
        <f>(($AB$49*Visualisation!$K100)+($AC$49*Visualisation!$K100)+($AD$49*Visualisation!$K100)+($AE$49*Visualisation!$K100)+($AF$49*Visualisation!$K100)+($AG$49*Visualisation!$K100)+($AH$49*Visualisation!$K100)+($AI$49*Visualisation!$K100)+($AJ$49*Visualisation!$K100)+($AK$49*Visualisation!$K100)+($AL$49*Visualisation!$K100)+($AM$49*Visualisation!$K100)+($AN$49*Visualisation!$K100)+($AO$49*Visualisation!$K100)+($AP$49*Visualisation!$K100)+($AQ$49*Visualisation!$K100))</f>
        <v>0</v>
      </c>
      <c r="BN53" s="2"/>
      <c r="BO53" s="2"/>
      <c r="BP53" s="21">
        <f>(($AF$46*Visualisation!$K100)+($AF$47*Visualisation!$K100)+($AF$48*Visualisation!$K100)+($AF$49*Visualisation!$K100)+($AF$50*Visualisation!$K100)+($AF$51*Visualisation!$K100)+($AF$52*Visualisation!$K100)+($AF$53*Visualisation!$K100)+($AF$54*Visualisation!$K100)+($AF$55*Visualisation!$K100)+($AF$56*Visualisation!$K100)+($AF$57*Visualisation!$K100)+($AF$58*Visualisation!$K100)+($AF$59*Visualisation!$K100)+($AF$60*Visualisation!$K100)+($AF$61*Visualisation!$K100))*$BD$86</f>
        <v>0</v>
      </c>
      <c r="BQ53" s="21">
        <f>(($AB$50*Visualisation!$K100)+($AC$50*Visualisation!$K100)+($AD$50*Visualisation!$K100)+($AE$50*Visualisation!$K100)+($AF$50*Visualisation!$K100)+($AG$50*Visualisation!$K100)+($AH$50*Visualisation!$K100)+($AI$50*Visualisation!$K100)+($AJ$50*Visualisation!$K100)+($AK$50*Visualisation!$K100)+($AL$50*Visualisation!$K100)+($AM$50*Visualisation!$K100)+($AN$50*Visualisation!$K100)+($AO$50*Visualisation!$K100)+($AP$50*Visualisation!$K100)+($AQ$50*Visualisation!$K100))</f>
        <v>0</v>
      </c>
      <c r="BR53" s="2"/>
      <c r="BS53" s="2"/>
      <c r="BT53" s="21">
        <f>(($AG$46*Visualisation!$K100)+($AG$47*Visualisation!$K100)+($AG$48*Visualisation!$K100)+($AG$49*Visualisation!$K100)+($AG$50*Visualisation!$K100)+($AG$51*Visualisation!$K100)+($AG$52*Visualisation!$K100)+($AG$53*Visualisation!$K100)+($AG$54*Visualisation!$K100)+($AG$55*Visualisation!$K100)+($AG$56*Visualisation!$K100)+($AG$57*Visualisation!$K100)+($AG$58*Visualisation!$K100)+($AG$59*Visualisation!$K100)+($AG$60*Visualisation!$K100)+($AG$61*Visualisation!$K100))*$BD$86</f>
        <v>0</v>
      </c>
      <c r="BU53" s="21">
        <f>(($AB$51*Visualisation!$K100)+($AC$51*Visualisation!$K100)+($AD$51*Visualisation!$K100)+($AE$51*Visualisation!$K100)+($AF$51*Visualisation!$K100)+($AG$51*Visualisation!$K100)+($AH$51*Visualisation!$K100)+($AI$51*Visualisation!$K100)+($AJ$51*Visualisation!$K100)+($AK$51*Visualisation!$K100)+($AL$51*Visualisation!$K100)+($AM$51*Visualisation!$K100)+($AN$51*Visualisation!$K100)+($AO$51*Visualisation!$K100)+($AP$51*Visualisation!$K100)+($AQ$51*Visualisation!$K100))</f>
        <v>0</v>
      </c>
      <c r="BV53" s="2"/>
      <c r="BX53" s="21">
        <f>(($AH$46*Visualisation!$K100)+($AH$47*Visualisation!$K100)+($AH$48*Visualisation!$K100)+($AH$49*Visualisation!$K100)+($AH$50*Visualisation!$K100)+($AH$51*Visualisation!$K100)+($AH$52*Visualisation!$K100)+($AH$53*Visualisation!$K100)+($AH$54*Visualisation!$K100)+($AH$55*Visualisation!$K100)+($AH$56*Visualisation!$K100)+($AH$57*Visualisation!$K100)+($AH$58*Visualisation!$K100)+($AH$59*Visualisation!$K100)+($AH$60*Visualisation!$K100)+($AH$61*Visualisation!$K100))*$BD$86</f>
        <v>0</v>
      </c>
      <c r="BY53" s="21">
        <f>(($AB$52*Visualisation!$K100)+($AC$52*Visualisation!$K100)+($AD$52*Visualisation!$K100)+($AE$52*Visualisation!$K100)+($AF$52*Visualisation!$K100)+($AG$52*Visualisation!$K100)+($AH$52*Visualisation!$K100)+($AI$52*Visualisation!$K100)+($AJ$52*Visualisation!$K100)+($AK$52*Visualisation!$K100)+($AL$52*Visualisation!$K100)+($AM$52*Visualisation!$K100)+($AN$52*Visualisation!$K100)+($AO$52*Visualisation!$K100)+($AP$52*Visualisation!$K100)+($AQ$52*Visualisation!$K100))</f>
        <v>0</v>
      </c>
      <c r="BZ53" s="2"/>
      <c r="CB53" s="21">
        <f>(($AI$46*Visualisation!$K100)+($AI$47*Visualisation!$K100)+($AI$48*Visualisation!$K100)+($AI$49*Visualisation!$K100)+($AI$50*Visualisation!$K100)+($AI$51*Visualisation!$K100)+($AI$52*Visualisation!$K100)+($AI$53*Visualisation!$K100)+($AI$54*Visualisation!$K100)+($AI$55*Visualisation!$K100)+($AI$56*Visualisation!$K100)+($AI$57*Visualisation!$K100)+($AI$58*Visualisation!$K100)+($AI$59*Visualisation!$K100)+($AI$60*Visualisation!$K100)+($AI$61*Visualisation!$K100))*$BD$86</f>
        <v>0</v>
      </c>
      <c r="CC53" s="21">
        <f>(($AB$53*Visualisation!$K100)+($AC$53*Visualisation!$K100)+($AD$53*Visualisation!$K100)+($AE$53*Visualisation!$K100)+($AF$53*Visualisation!$K100)+($AG$53*Visualisation!$K100)+($AH$53*Visualisation!$K100)+($AI$53*Visualisation!$K100)+($AJ$53*Visualisation!$K100)+($AK$53*Visualisation!$K100)+($AL$53*Visualisation!$K100)+($AM$53*Visualisation!$K100)+($AN$53*Visualisation!$K100)+($AO$53*Visualisation!$K100)+($AP$53*Visualisation!$K100)+($AQ$53*Visualisation!$K100))</f>
        <v>0</v>
      </c>
      <c r="CD53" s="2"/>
      <c r="CF53" s="21">
        <f>(($AJ$46*Visualisation!$K100)+($AJ$47*Visualisation!$K100)+($AJ$48*Visualisation!$K100)+($AJ$49*Visualisation!$K100)+($AJ$50*Visualisation!$K100)+($AJ$51*Visualisation!$K100)+($AJ$52*Visualisation!$K100)+($AJ$53*Visualisation!$K100)+($AJ$54*Visualisation!$K100)+($AJ$55*Visualisation!$K100)+($AJ$56*Visualisation!$K100)+($AJ$57*Visualisation!$K100)+($AJ$58*Visualisation!$K100)+($AJ$59*Visualisation!$K100)+($AJ$60*Visualisation!$K100)+($AJ$61*Visualisation!$K100))*$BD$86</f>
        <v>0</v>
      </c>
      <c r="CG53" s="21">
        <f>(($AB$54*Visualisation!$K100)+($AC$54*Visualisation!$K100)+($AD$54*Visualisation!$K100)+($AE$54*Visualisation!$K100)+($AF$54*Visualisation!$K100)+($AG$54*Visualisation!$K100)+($AH$54*Visualisation!$K100)+($AI$54*Visualisation!$K100)+($AJ$54*Visualisation!$K100)+($AK$54*Visualisation!$K100)+($AL$54*Visualisation!$K100)+($AM$54*Visualisation!$K100)+($AN$54*Visualisation!$K100)+($AO$54*Visualisation!$K100)+($AP$54*Visualisation!$K100)+($AQ$54*Visualisation!$K100))</f>
        <v>0</v>
      </c>
      <c r="CH53" s="2"/>
      <c r="CJ53" s="21">
        <f>(($AK$46*Visualisation!$K100)+($AK$47*Visualisation!$K100)+($AK$48*Visualisation!$K100)+($AK$49*Visualisation!$K100)+($AK$50*Visualisation!$K100)+($AK$51*Visualisation!$K100)+($AK$52*Visualisation!$K100)+($AK$53*Visualisation!$K100)+($AK$54*Visualisation!$K100)+($AK$55*Visualisation!$K100)+($AK$56*Visualisation!$K100)+($AK$57*Visualisation!$K100)+($AK$58*Visualisation!$K100)+($AK$59*Visualisation!$K100)+($AK$60*Visualisation!$K100)+($AK$61*Visualisation!$K100))*$BD$86</f>
        <v>0</v>
      </c>
      <c r="CK53" s="21">
        <f>(($AB$55*Visualisation!$K100)+($AC$55*Visualisation!$K100)+($AD$55*Visualisation!$K100)+($AE$55*Visualisation!$K100)+($AF$55*Visualisation!$K100)+($AG$55*Visualisation!$K100)+($AH$55*Visualisation!$K100)+($AI$55*Visualisation!$K100)+($AJ$55*Visualisation!$K100)+($AK$55*Visualisation!$K100)+($AL$55*Visualisation!$K100)+($AM$55*Visualisation!$K100)+($AN$55*Visualisation!$K100)+($AO$55*Visualisation!$K100)+($AP$55*Visualisation!$K100)+($AQ$55*Visualisation!$K100))</f>
        <v>0</v>
      </c>
      <c r="CL53" s="2"/>
      <c r="CN53" s="21">
        <f>(($AL$46*Visualisation!$K100)+($AL$47*Visualisation!$K100)+($AL$48*Visualisation!$K100)+($AL$49*Visualisation!$K100)+($AL$50*Visualisation!$K100)+($AL$51*Visualisation!$K100)+($AL$52*Visualisation!$K100)+($AL$53*Visualisation!$K100)+($AL$54*Visualisation!$K100)+($AL$55*Visualisation!$K100)+($AL$56*Visualisation!$K100)+($AL$57*Visualisation!$K100)+($AL$58*Visualisation!$K100)+($AL$59*Visualisation!$K100)+($AL$60*Visualisation!$K100)+($AL$61*Visualisation!$K100))*$BD$86</f>
        <v>0</v>
      </c>
      <c r="CO53" s="21">
        <f>(($AB$56*Visualisation!$K100)+($AC$56*Visualisation!$K100)+($AD$56*Visualisation!$K100)+($AE$56*Visualisation!$K100)+($AF$56*Visualisation!$K100)+($AG$56*Visualisation!$K100)+($AH$56*Visualisation!$K100)+($AI$56*Visualisation!$K100)+($AJ$56*Visualisation!$K100)+($AK$56*Visualisation!$K100)+($AL$56*Visualisation!$K100)+($AM$56*Visualisation!$K100)+($AN$56*Visualisation!$K100)+($AO$56*Visualisation!$K100)+($AP$56*Visualisation!$K100)+($AQ$56*Visualisation!$K100))</f>
        <v>0</v>
      </c>
      <c r="CP53" s="2"/>
      <c r="CR53" s="21">
        <f>(($AM$46*Visualisation!$K100)+($AM$47*Visualisation!$K100)+($AM$48*Visualisation!$K100)+($AM$49*Visualisation!$K100)+($AM$50*Visualisation!$K100)+($AM$51*Visualisation!$K100)+($AM$52*Visualisation!$K100)+($AM$53*Visualisation!$K100)+($AM$54*Visualisation!$K100)+($AM$55*Visualisation!$K100)+($AM$56*Visualisation!$K100)+($AM$57*Visualisation!$K100)+($AM$58*Visualisation!$K100)+($AM$59*Visualisation!$K100)+($AM$60*Visualisation!$K100)+($AM$61*Visualisation!$K100))*$BD$86</f>
        <v>0</v>
      </c>
      <c r="CS53" s="21">
        <f>(($AB$57*Visualisation!$K100)+($AC$57*Visualisation!$K100)+($AD$57*Visualisation!$K100)+($AE$57*Visualisation!$K100)+($AF$57*Visualisation!$K100)+($AG$57*Visualisation!$K100)+($AH$57*Visualisation!$K100)+($AI$57*Visualisation!$K100)+($AJ$57*Visualisation!$K100)+($AK$57*Visualisation!$K100)+($AL$57*Visualisation!$K100)+($AM$57*Visualisation!$K100)+($AN$57*Visualisation!$K100)+($AO$57*Visualisation!$K100)+($AP$57*Visualisation!$K100)+($AQ$57*Visualisation!$K100))</f>
        <v>0</v>
      </c>
      <c r="CT53" s="2"/>
      <c r="CV53" s="21">
        <f>(($AN$46*Visualisation!$K100)+($AN$47*Visualisation!$K100)+($AN$48*Visualisation!$K100)+($AN$49*Visualisation!$K100)+($AN$50*Visualisation!$K100)+($AN$51*Visualisation!$K100)+($AN$52*Visualisation!$K100)+($AN$53*Visualisation!$K100)+($AN$54*Visualisation!$K100)+($AN$55*Visualisation!$K100)+($AN$56*Visualisation!$K100)+($AN$57*Visualisation!$K100)+($AN$58*Visualisation!$K100)+($AN$59*Visualisation!$K100)+($AN$60*Visualisation!$K100)+($AN$61*Visualisation!$K100))*$BD$86</f>
        <v>0</v>
      </c>
      <c r="CW53" s="21">
        <f>(($AB$58*Visualisation!$K100)+($AC$58*Visualisation!$K100)+($AD$58*Visualisation!$K100)+($AE$58*Visualisation!$K100)+($AF$58*Visualisation!$K100)+($AG$58*Visualisation!$K100)+($AH$58*Visualisation!$K100)+($AI$58*Visualisation!$K100)+($AJ$58*Visualisation!$K100)+($AK$58*Visualisation!$K100)+($AL$58*Visualisation!$K100)+($AM$58*Visualisation!$K100)+($AN$58*Visualisation!$K100)+($AO$58*Visualisation!$K100)+($AP$58*Visualisation!$K100)+($AQ$58*Visualisation!$K100))</f>
        <v>0</v>
      </c>
      <c r="CX53" s="2"/>
      <c r="CZ53" s="21">
        <f>(($AO$46*Visualisation!$K100)+($AO$47*Visualisation!$K100)+($AO$48*Visualisation!$K100)+($AO$49*Visualisation!$K100)+($AO$50*Visualisation!$K100)+($AO$51*Visualisation!$K100)+($AO$52*Visualisation!$K100)+($AO$53*Visualisation!$K100)+($AO$54*Visualisation!$K100)+($AO$55*Visualisation!$K100)+($AO$56*Visualisation!$K100)+($AO$57*Visualisation!$K100)+($AO$58*Visualisation!$K100)+($AO$59*Visualisation!$K100)+($AO$60*Visualisation!$K100)+($AO$61*Visualisation!$K100))*$BD$86</f>
        <v>0</v>
      </c>
      <c r="DA53" s="21">
        <f>(($AB$59*Visualisation!$K100)+($AC$59*Visualisation!$K100)+($AD$59*Visualisation!$K100)+($AE$59*Visualisation!$K100)+($AF$59*Visualisation!$K100)+($AG$59*Visualisation!$K100)+($AH$59*Visualisation!$K100)+($AI$59*Visualisation!$K100)+($AJ$59*Visualisation!$K100)+($AK$59*Visualisation!$K100)+($AL$59*Visualisation!$K100)+($AM$59*Visualisation!$K100)+($AN$59*Visualisation!$K100)+($AO$59*Visualisation!$K100)+($AP$59*Visualisation!$K100)+($AQ$59*Visualisation!$K100))</f>
        <v>0</v>
      </c>
      <c r="DB53" s="2"/>
      <c r="DD53" s="21">
        <f>(($AP$46*Visualisation!$K100)+($AP$47*Visualisation!$K100)+($AP$48*Visualisation!$K100)+($AP$49*Visualisation!$K100)+($AP$50*Visualisation!$K100)+($AP$51*Visualisation!$K100)+($AP$52*Visualisation!$K100)+($AP$53*Visualisation!$K100)+($AP$54*Visualisation!$K100)+($AP$55*Visualisation!$K100)+($AP$56*Visualisation!$K100)+($AP$57*Visualisation!$K100)+($AP$58*Visualisation!$K100)+($AP$59*Visualisation!$K100)+($AP$60*Visualisation!$K100)+($AP$61*Visualisation!$K100))*$BD$86</f>
        <v>0</v>
      </c>
      <c r="DE53" s="21">
        <f>(($AB$60*Visualisation!$K100)+($AC$60*Visualisation!$K100)+($AD$60*Visualisation!$K100)+($AE$60*Visualisation!$K100)+($AF$60*Visualisation!$K100)+($AG$60*Visualisation!$K100)+($AH$60*Visualisation!$K100)+($AI$60*Visualisation!$K100)+($AJ$60*Visualisation!$K100)+($AK$60*Visualisation!$K100)+($AL$60*Visualisation!$K100)+($AM$60*Visualisation!$K100)+($AN$60*Visualisation!$K100)+($AO$60*Visualisation!$K100)+($AP$60*Visualisation!$K100)+($AQ$60*Visualisation!$K100))</f>
        <v>0</v>
      </c>
      <c r="DF53" s="2"/>
      <c r="DH53" s="21">
        <f>(($AQ$46*Visualisation!$K100)+($AQ$47*Visualisation!$K100)+($AQ$48*Visualisation!$K100)+($AQ$49*Visualisation!$K100)+($AQ$50*Visualisation!$K100)+($AQ$51*Visualisation!$K100)+($AQ$52*Visualisation!$K100)+($AQ$53*Visualisation!$K100)+($AQ$54*Visualisation!$K100)+($AQ$55*Visualisation!$K100)+($AQ$56*Visualisation!$K100)+($AQ$57*Visualisation!$K100)+($AQ$58*Visualisation!$K100)+($AQ$59*Visualisation!$K100)+($AQ$60*Visualisation!$K100)+($AQ$61*Visualisation!$K100))*$BD$86</f>
        <v>0</v>
      </c>
      <c r="DI53" s="21">
        <f>(($AB$61*Visualisation!$K100)+($AC$61*Visualisation!$K100)+($AD$61*Visualisation!$K100)+($AE$61*Visualisation!$K100)+($AF$61*Visualisation!$K100)+($AG$61*Visualisation!$K100)+($AH$61*Visualisation!$K100)+($AI$61*Visualisation!$K100)+($AJ$61*Visualisation!$K100)+($AK$61*Visualisation!$K100)+($AL$61*Visualisation!$K100)+($AM$61*Visualisation!$K100)+($AN$61*Visualisation!$K100)+($AO$61*Visualisation!$K100)+($AP$61*Visualisation!$K100)+($AQ$61*Visualisation!$K100))</f>
        <v>0</v>
      </c>
      <c r="DJ53" s="2"/>
      <c r="DK53" s="2"/>
      <c r="DL53" s="2"/>
      <c r="DO53" s="253"/>
    </row>
    <row r="54" spans="2:119" ht="15.75">
      <c r="B54" s="2"/>
      <c r="C54" s="2"/>
      <c r="D54" s="27"/>
      <c r="E54" s="7"/>
      <c r="W54" s="254"/>
      <c r="X54" s="2"/>
      <c r="AA54" s="159" t="s">
        <v>291</v>
      </c>
      <c r="AB54" s="21">
        <f>(AB98*Visualisation!$J$94)+(AB125*Visualisation!$J$95)+(AB152*Visualisation!$J$96)+(AB179*Visualisation!$J$97)+(AB206*Visualisation!$J$98)+(AB233*Visualisation!$J$99)+(AB260*Visualisation!$J$100)+(AB287*Visualisation!$J$101)</f>
        <v>0.21894102610311422</v>
      </c>
      <c r="AC54" s="21">
        <f>(AC98*Visualisation!$J$94)+(AC125*Visualisation!$J$95)+(AC152*Visualisation!$J$96)+(AC179*Visualisation!$J$97)+(AC206*Visualisation!$J$98)+(AC233*Visualisation!$J$99)+(AC260*Visualisation!$J$100)+(AC287*Visualisation!$J$101)</f>
        <v>0.21879423921993291</v>
      </c>
      <c r="AD54" s="21">
        <f>(AD98*Visualisation!$J$94)+(AD125*Visualisation!$J$95)+(AD152*Visualisation!$J$96)+(AD179*Visualisation!$J$97)+(AD206*Visualisation!$J$98)+(AD233*Visualisation!$J$99)+(AD260*Visualisation!$J$100)+(AD287*Visualisation!$J$101)</f>
        <v>7.0178399283584741E-2</v>
      </c>
      <c r="AE54" s="21">
        <f>(AE98*Visualisation!$J$94)+(AE125*Visualisation!$J$95)+(AE152*Visualisation!$J$96)+(AE179*Visualisation!$J$97)+(AE206*Visualisation!$J$98)+(AE233*Visualisation!$J$99)+(AE260*Visualisation!$J$100)+(AE287*Visualisation!$J$101)</f>
        <v>0.21669807000195632</v>
      </c>
      <c r="AF54" s="21">
        <f>(AF98*Visualisation!$J$94)+(AF125*Visualisation!$J$95)+(AF152*Visualisation!$J$96)+(AF179*Visualisation!$J$97)+(AF206*Visualisation!$J$98)+(AF233*Visualisation!$J$99)+(AF260*Visualisation!$J$100)+(AF287*Visualisation!$J$101)</f>
        <v>0.21669807000195632</v>
      </c>
      <c r="AG54" s="21">
        <f>(AG98*Visualisation!$J$94)+(AG125*Visualisation!$J$95)+(AG152*Visualisation!$J$96)+(AG179*Visualisation!$J$97)+(AG206*Visualisation!$J$98)+(AG233*Visualisation!$J$99)+(AG260*Visualisation!$J$100)+(AG287*Visualisation!$J$101)</f>
        <v>0</v>
      </c>
      <c r="AH54" s="21">
        <f>(AH98*Visualisation!$J$94)+(AH125*Visualisation!$J$95)+(AH152*Visualisation!$J$96)+(AH179*Visualisation!$J$97)+(AH206*Visualisation!$J$98)+(AH233*Visualisation!$J$99)+(AH260*Visualisation!$J$100)+(AH287*Visualisation!$J$101)</f>
        <v>0.21827144254323605</v>
      </c>
      <c r="AI54" s="21">
        <f>(AI98*Visualisation!$J$94)+(AI125*Visualisation!$J$95)+(AI152*Visualisation!$J$96)+(AI179*Visualisation!$J$97)+(AI206*Visualisation!$J$98)+(AI233*Visualisation!$J$99)+(AI260*Visualisation!$J$100)+(AI287*Visualisation!$J$101)</f>
        <v>0.1513424063974439</v>
      </c>
      <c r="AJ54" s="21">
        <f>(AJ98*Visualisation!$J$94)+(AJ125*Visualisation!$J$95)+(AJ152*Visualisation!$J$96)+(AJ179*Visualisation!$J$97)+(AJ206*Visualisation!$J$98)+(AJ233*Visualisation!$J$99)+(AJ260*Visualisation!$J$100)+(AJ287*Visualisation!$J$101)</f>
        <v>0</v>
      </c>
      <c r="AK54" s="21">
        <f>(AK98*Visualisation!$J$94)+(AK125*Visualisation!$J$95)+(AK152*Visualisation!$J$96)+(AK179*Visualisation!$J$97)+(AK206*Visualisation!$J$98)+(AK233*Visualisation!$J$99)+(AK260*Visualisation!$J$100)+(AK287*Visualisation!$J$101)</f>
        <v>0.21683473209770704</v>
      </c>
      <c r="AL54" s="21">
        <f>(AL98*Visualisation!$J$94)+(AL125*Visualisation!$J$95)+(AL152*Visualisation!$J$96)+(AL179*Visualisation!$J$97)+(AL206*Visualisation!$J$98)+(AL233*Visualisation!$J$99)+(AL260*Visualisation!$J$100)+(AL287*Visualisation!$J$101)</f>
        <v>0.21678418572943314</v>
      </c>
      <c r="AM54" s="21">
        <f>(AM98*Visualisation!$J$94)+(AM125*Visualisation!$J$95)+(AM152*Visualisation!$J$96)+(AM179*Visualisation!$J$97)+(AM206*Visualisation!$J$98)+(AM233*Visualisation!$J$99)+(AM260*Visualisation!$J$100)+(AM287*Visualisation!$J$101)</f>
        <v>1.0399863826860658E-4</v>
      </c>
      <c r="AN54" s="21">
        <f>(AN98*Visualisation!$J$94)+(AN125*Visualisation!$J$95)+(AN152*Visualisation!$J$96)+(AN179*Visualisation!$J$97)+(AN206*Visualisation!$J$98)+(AN233*Visualisation!$J$99)+(AN260*Visualisation!$J$100)+(AN287*Visualisation!$J$101)</f>
        <v>0.47403613195658306</v>
      </c>
      <c r="AO54" s="21">
        <f>(AO98*Visualisation!$J$94)+(AO125*Visualisation!$J$95)+(AO152*Visualisation!$J$96)+(AO179*Visualisation!$J$97)+(AO206*Visualisation!$J$98)+(AO233*Visualisation!$J$99)+(AO260*Visualisation!$J$100)+(AO287*Visualisation!$J$101)</f>
        <v>0.21810159779195204</v>
      </c>
      <c r="AP54" s="21">
        <f>(AP98*Visualisation!$J$94)+(AP125*Visualisation!$J$95)+(AP152*Visualisation!$J$96)+(AP179*Visualisation!$J$97)+(AP206*Visualisation!$J$98)+(AP233*Visualisation!$J$99)+(AP260*Visualisation!$J$100)+(AP287*Visualisation!$J$101)</f>
        <v>6.6659999999999997E-2</v>
      </c>
      <c r="AQ54" s="202">
        <f>(AQ98*Visualisation!$J$94)+(AQ125*Visualisation!$J$95)+(AQ152*Visualisation!$J$96)+(AQ179*Visualisation!$J$97)+(AQ206*Visualisation!$J$98)+(AQ233*Visualisation!$J$99)+(AQ260*Visualisation!$J$100)+(AQ287*Visualisation!$J$101)</f>
        <v>1.0149705084615934E-3</v>
      </c>
      <c r="AR54" s="54">
        <f t="shared" si="0"/>
        <v>2.5044592702736304</v>
      </c>
      <c r="AT54" s="298">
        <v>9</v>
      </c>
      <c r="AV54" s="249"/>
      <c r="AX54"/>
      <c r="AY54" s="188" t="s">
        <v>122</v>
      </c>
      <c r="AZ54" s="201">
        <f>(($AB$46*Visualisation!$K101)+($AB$47*Visualisation!$K101)+($AB$48*Visualisation!$K101)+($AB$49*Visualisation!$K101)+($AB$50*Visualisation!$K101)+($AB$51*Visualisation!$K101)+($AB$52*Visualisation!$K101)+($AB$53*Visualisation!$K101)+($AB$54*Visualisation!$K101)+($AB$55*Visualisation!$K101)+($AB$56*Visualisation!$K101)+($AB$57*Visualisation!$K101)+($AB$58*Visualisation!$K101)+($AB$59*Visualisation!$K101)+($AB$60*Visualisation!$K101)+($AB$61*Visualisation!$K101))*$BD$86</f>
        <v>0</v>
      </c>
      <c r="BA54" s="201">
        <f>(($AB$46*Visualisation!$K101)+($AC$46*Visualisation!$K101)+($AD$46*Visualisation!$K101)+($AE$46*Visualisation!$K101)+($AF$46*Visualisation!$K101)+($AG$46*Visualisation!$K101)+($AH$46*Visualisation!$K101)+($AI$46*Visualisation!$K101)+($AJ$46*Visualisation!$K101)+($AK$46*Visualisation!$K101)+($AL$46*Visualisation!$K101)+($AM$46*Visualisation!$K101)+($AN$46*Visualisation!$K101)+($AO$46*Visualisation!$K101)+($AP$46*Visualisation!$K101)+($AQ$46*Visualisation!$K101))</f>
        <v>0</v>
      </c>
      <c r="BB54" s="201"/>
      <c r="BC54" s="2"/>
      <c r="BD54" s="21">
        <f>(($AC$46*Visualisation!$K101)+($AC$47*Visualisation!$K101)+($AC$48*Visualisation!$K101)+($AC$49*Visualisation!$K101)+($AC$50*Visualisation!$K101)+($AC$51*Visualisation!$K101)+($AC$52*Visualisation!$K101)+($AC$53*Visualisation!$K101)+($AC$54*Visualisation!$K101)+($AC$55*Visualisation!$K101)+($AC$56*Visualisation!$K101)+($AC$57*Visualisation!$K101)+($AC$58*Visualisation!$K101)+($AC$59*Visualisation!$K101)+($AC$60*Visualisation!$K101)+($AC$61*Visualisation!$K101))*$BD$86</f>
        <v>0</v>
      </c>
      <c r="BE54" s="21">
        <f>(($AB$47*Visualisation!$K101)+($AC$47*Visualisation!$K101)+($AD$47*Visualisation!$K101)+($AE$47*Visualisation!$K101)+($AF$47*Visualisation!$K101)+($AG$47*Visualisation!$K101)+($AH$47*Visualisation!$K101)+($AI$47*Visualisation!$K101)+($AJ$47*Visualisation!$K101)+($AK$47*Visualisation!$K101)+($AL$47*Visualisation!$K101)+($AM$47*Visualisation!$K101)+($AN$47*Visualisation!$K101)+($AO$47*Visualisation!$K101)+($AP$47*Visualisation!$K101)+($AQ$47*Visualisation!$K101))</f>
        <v>0</v>
      </c>
      <c r="BF54" s="2"/>
      <c r="BG54" s="2"/>
      <c r="BH54" s="21">
        <f>(($AD$46*Visualisation!$K101)+($AD$47*Visualisation!$K101)+($AD$48*Visualisation!$K101)+($AD$49*Visualisation!$K101)+($AD$50*Visualisation!$K101)+($AD$51*Visualisation!$K101)+($AD$52*Visualisation!$K101)+($AD$53*Visualisation!$K101)+($AD$54*Visualisation!$K101)+($AD$55*Visualisation!$K101)+($AD$56*Visualisation!$K101)+($AD$57*Visualisation!$K101)+($AD$58*Visualisation!$K101)+($AD$59*Visualisation!$K101)+($AD$60*Visualisation!$K101)+($AD$61*Visualisation!$K101))*$BD$86</f>
        <v>0</v>
      </c>
      <c r="BI54" s="21">
        <f>(($AB$48*Visualisation!$K101)+($AC$48*Visualisation!$K101)+($AD$48*Visualisation!$K101)+($AE$48*Visualisation!$K101)+($AF$48*Visualisation!$K101)+($AG$48*Visualisation!$K101)+($AH$48*Visualisation!$K101)+($AI$48*Visualisation!$K101)+($AJ$48*Visualisation!$K101)+($AK$48*Visualisation!$K101)+($AL$48*Visualisation!$K101)+($AM$48*Visualisation!$K101)+($AN$48*Visualisation!$K101)+($AO$48*Visualisation!$K101)+($AP$48*Visualisation!$K101)+($AQ$48*Visualisation!$K101))</f>
        <v>0</v>
      </c>
      <c r="BJ54" s="2"/>
      <c r="BK54" s="2"/>
      <c r="BL54" s="21">
        <f>(($AE$46*Visualisation!$K101)+($AE$47*Visualisation!$K101)+($AE$48*Visualisation!$K101)+($AE$49*Visualisation!$K101)+($AE$50*Visualisation!$K101)+($AE$51*Visualisation!$K101)+($AE$52*Visualisation!$K101)+($AE$53*Visualisation!$K101)+($AE$54*Visualisation!$K101)+($AE$55*Visualisation!$K101)+($AE$56*Visualisation!$K101)+($AE$57*Visualisation!$K101)+($AE$58*Visualisation!$K101)+($AE$59*Visualisation!$K101)+($AE$60*Visualisation!$K101)+($AE$61*Visualisation!$K101))*$BD$86</f>
        <v>0</v>
      </c>
      <c r="BM54" s="21">
        <f>(($AB$49*Visualisation!$K101)+($AC$49*Visualisation!$K101)+($AD$49*Visualisation!$K101)+($AE$49*Visualisation!$K101)+($AF$49*Visualisation!$K101)+($AG$49*Visualisation!$K101)+($AH$49*Visualisation!$K101)+($AI$49*Visualisation!$K101)+($AJ$49*Visualisation!$K101)+($AK$49*Visualisation!$K101)+($AL$49*Visualisation!$K101)+($AM$49*Visualisation!$K101)+($AN$49*Visualisation!$K101)+($AO$49*Visualisation!$K101)+($AP$49*Visualisation!$K101)+($AQ$49*Visualisation!$K101))</f>
        <v>0</v>
      </c>
      <c r="BN54" s="2"/>
      <c r="BO54" s="2"/>
      <c r="BP54" s="21">
        <f>(($AF$46*Visualisation!$K101)+($AF$47*Visualisation!$K101)+($AF$48*Visualisation!$K101)+($AF$49*Visualisation!$K101)+($AF$50*Visualisation!$K101)+($AF$51*Visualisation!$K101)+($AF$52*Visualisation!$K101)+($AF$53*Visualisation!$K101)+($AF$54*Visualisation!$K101)+($AF$55*Visualisation!$K101)+($AF$56*Visualisation!$K101)+($AF$57*Visualisation!$K101)+($AF$58*Visualisation!$K101)+($AF$59*Visualisation!$K101)+($AF$60*Visualisation!$K101)+($AF$61*Visualisation!$K101))*$BD$86</f>
        <v>0</v>
      </c>
      <c r="BQ54" s="21">
        <f>(($AB$50*Visualisation!$K101)+($AC$50*Visualisation!$K101)+($AD$50*Visualisation!$K101)+($AE$50*Visualisation!$K101)+($AF$50*Visualisation!$K101)+($AG$50*Visualisation!$K101)+($AH$50*Visualisation!$K101)+($AI$50*Visualisation!$K101)+($AJ$50*Visualisation!$K101)+($AK$50*Visualisation!$K101)+($AL$50*Visualisation!$K101)+($AM$50*Visualisation!$K101)+($AN$50*Visualisation!$K101)+($AO$50*Visualisation!$K101)+($AP$50*Visualisation!$K101)+($AQ$50*Visualisation!$K101))</f>
        <v>0</v>
      </c>
      <c r="BR54" s="2"/>
      <c r="BS54" s="2"/>
      <c r="BT54" s="21">
        <f>(($AG$46*Visualisation!$K101)+($AG$47*Visualisation!$K101)+($AG$48*Visualisation!$K101)+($AG$49*Visualisation!$K101)+($AG$50*Visualisation!$K101)+($AG$51*Visualisation!$K101)+($AG$52*Visualisation!$K101)+($AG$53*Visualisation!$K101)+($AG$54*Visualisation!$K101)+($AG$55*Visualisation!$K101)+($AG$56*Visualisation!$K101)+($AG$57*Visualisation!$K101)+($AG$58*Visualisation!$K101)+($AG$59*Visualisation!$K101)+($AG$60*Visualisation!$K101)+($AG$61*Visualisation!$K101))*$BD$86</f>
        <v>0</v>
      </c>
      <c r="BU54" s="21">
        <f>(($AB$51*Visualisation!$K101)+($AC$51*Visualisation!$K101)+($AD$51*Visualisation!$K101)+($AE$51*Visualisation!$K101)+($AF$51*Visualisation!$K101)+($AG$51*Visualisation!$K101)+($AH$51*Visualisation!$K101)+($AI$51*Visualisation!$K101)+($AJ$51*Visualisation!$K101)+($AK$51*Visualisation!$K101)+($AL$51*Visualisation!$K101)+($AM$51*Visualisation!$K101)+($AN$51*Visualisation!$K101)+($AO$51*Visualisation!$K101)+($AP$51*Visualisation!$K101)+($AQ$51*Visualisation!$K101))</f>
        <v>0</v>
      </c>
      <c r="BV54" s="2"/>
      <c r="BX54" s="21">
        <f>(($AH$46*Visualisation!$K101)+($AH$47*Visualisation!$K101)+($AH$48*Visualisation!$K101)+($AH$49*Visualisation!$K101)+($AH$50*Visualisation!$K101)+($AH$51*Visualisation!$K101)+($AH$52*Visualisation!$K101)+($AH$53*Visualisation!$K101)+($AH$54*Visualisation!$K101)+($AH$55*Visualisation!$K101)+($AH$56*Visualisation!$K101)+($AH$57*Visualisation!$K101)+($AH$58*Visualisation!$K101)+($AH$59*Visualisation!$K101)+($AH$60*Visualisation!$K101)+($AH$61*Visualisation!$K101))*$BD$86</f>
        <v>0</v>
      </c>
      <c r="BY54" s="21">
        <f>(($AB$52*Visualisation!$K101)+($AC$52*Visualisation!$K101)+($AD$52*Visualisation!$K101)+($AE$52*Visualisation!$K101)+($AF$52*Visualisation!$K101)+($AG$52*Visualisation!$K101)+($AH$52*Visualisation!$K101)+($AI$52*Visualisation!$K101)+($AJ$52*Visualisation!$K101)+($AK$52*Visualisation!$K101)+($AL$52*Visualisation!$K101)+($AM$52*Visualisation!$K101)+($AN$52*Visualisation!$K101)+($AO$52*Visualisation!$K101)+($AP$52*Visualisation!$K101)+($AQ$52*Visualisation!$K101))</f>
        <v>0</v>
      </c>
      <c r="BZ54" s="2"/>
      <c r="CB54" s="21">
        <f>(($AI$46*Visualisation!$K101)+($AI$47*Visualisation!$K101)+($AI$48*Visualisation!$K101)+($AI$49*Visualisation!$K101)+($AI$50*Visualisation!$K101)+($AI$51*Visualisation!$K101)+($AI$52*Visualisation!$K101)+($AI$53*Visualisation!$K101)+($AI$54*Visualisation!$K101)+($AI$55*Visualisation!$K101)+($AI$56*Visualisation!$K101)+($AI$57*Visualisation!$K101)+($AI$58*Visualisation!$K101)+($AI$59*Visualisation!$K101)+($AI$60*Visualisation!$K101)+($AI$61*Visualisation!$K101))*$BD$86</f>
        <v>0</v>
      </c>
      <c r="CC54" s="21">
        <f>(($AB$53*Visualisation!$K101)+($AC$53*Visualisation!$K101)+($AD$53*Visualisation!$K101)+($AE$53*Visualisation!$K101)+($AF$53*Visualisation!$K101)+($AG$53*Visualisation!$K101)+($AH$53*Visualisation!$K101)+($AI$53*Visualisation!$K101)+($AJ$53*Visualisation!$K101)+($AK$53*Visualisation!$K101)+($AL$53*Visualisation!$K101)+($AM$53*Visualisation!$K101)+($AN$53*Visualisation!$K101)+($AO$53*Visualisation!$K101)+($AP$53*Visualisation!$K101)+($AQ$53*Visualisation!$K101))</f>
        <v>0</v>
      </c>
      <c r="CD54" s="2"/>
      <c r="CF54" s="21">
        <f>(($AJ$46*Visualisation!$K101)+($AJ$47*Visualisation!$K101)+($AJ$48*Visualisation!$K101)+($AJ$49*Visualisation!$K101)+($AJ$50*Visualisation!$K101)+($AJ$51*Visualisation!$K101)+($AJ$52*Visualisation!$K101)+($AJ$53*Visualisation!$K101)+($AJ$54*Visualisation!$K101)+($AJ$55*Visualisation!$K101)+($AJ$56*Visualisation!$K101)+($AJ$57*Visualisation!$K101)+($AJ$58*Visualisation!$K101)+($AJ$59*Visualisation!$K101)+($AJ$60*Visualisation!$K101)+($AJ$61*Visualisation!$K101))*$BD$86</f>
        <v>0</v>
      </c>
      <c r="CG54" s="21">
        <f>(($AB$54*Visualisation!$K101)+($AC$54*Visualisation!$K101)+($AD$54*Visualisation!$K101)+($AE$54*Visualisation!$K101)+($AF$54*Visualisation!$K101)+($AG$54*Visualisation!$K101)+($AH$54*Visualisation!$K101)+($AI$54*Visualisation!$K101)+($AJ$54*Visualisation!$K101)+($AK$54*Visualisation!$K101)+($AL$54*Visualisation!$K101)+($AM$54*Visualisation!$K101)+($AN$54*Visualisation!$K101)+($AO$54*Visualisation!$K101)+($AP$54*Visualisation!$K101)+($AQ$54*Visualisation!$K101))</f>
        <v>0</v>
      </c>
      <c r="CH54" s="2"/>
      <c r="CJ54" s="21">
        <f>(($AK$46*Visualisation!$K101)+($AK$47*Visualisation!$K101)+($AK$48*Visualisation!$K101)+($AK$49*Visualisation!$K101)+($AK$50*Visualisation!$K101)+($AK$51*Visualisation!$K101)+($AK$52*Visualisation!$K101)+($AK$53*Visualisation!$K101)+($AK$54*Visualisation!$K101)+($AK$55*Visualisation!$K101)+($AK$56*Visualisation!$K101)+($AK$57*Visualisation!$K101)+($AK$58*Visualisation!$K101)+($AK$59*Visualisation!$K101)+($AK$60*Visualisation!$K101)+($AK$61*Visualisation!$K101))*$BD$86</f>
        <v>0</v>
      </c>
      <c r="CK54" s="21">
        <f>(($AB$55*Visualisation!$K101)+($AC$55*Visualisation!$K101)+($AD$55*Visualisation!$K101)+($AE$55*Visualisation!$K101)+($AF$55*Visualisation!$K101)+($AG$55*Visualisation!$K101)+($AH$55*Visualisation!$K101)+($AI$55*Visualisation!$K101)+($AJ$55*Visualisation!$K101)+($AK$55*Visualisation!$K101)+($AL$55*Visualisation!$K101)+($AM$55*Visualisation!$K101)+($AN$55*Visualisation!$K101)+($AO$55*Visualisation!$K101)+($AP$55*Visualisation!$K101)+($AQ$55*Visualisation!$K101))</f>
        <v>0</v>
      </c>
      <c r="CL54" s="2"/>
      <c r="CN54" s="21">
        <f>(($AL$46*Visualisation!$K101)+($AL$47*Visualisation!$K101)+($AL$48*Visualisation!$K101)+($AL$49*Visualisation!$K101)+($AL$50*Visualisation!$K101)+($AL$51*Visualisation!$K101)+($AL$52*Visualisation!$K101)+($AL$53*Visualisation!$K101)+($AL$54*Visualisation!$K101)+($AL$55*Visualisation!$K101)+($AL$56*Visualisation!$K101)+($AL$57*Visualisation!$K101)+($AL$58*Visualisation!$K101)+($AL$59*Visualisation!$K101)+($AL$60*Visualisation!$K101)+($AL$61*Visualisation!$K101))*$BD$86</f>
        <v>0</v>
      </c>
      <c r="CO54" s="21">
        <f>(($AB$56*Visualisation!$K101)+($AC$56*Visualisation!$K101)+($AD$56*Visualisation!$K101)+($AE$56*Visualisation!$K101)+($AF$56*Visualisation!$K101)+($AG$56*Visualisation!$K101)+($AH$56*Visualisation!$K101)+($AI$56*Visualisation!$K101)+($AJ$56*Visualisation!$K101)+($AK$56*Visualisation!$K101)+($AL$56*Visualisation!$K101)+($AM$56*Visualisation!$K101)+($AN$56*Visualisation!$K101)+($AO$56*Visualisation!$K101)+($AP$56*Visualisation!$K101)+($AQ$56*Visualisation!$K101))</f>
        <v>0</v>
      </c>
      <c r="CP54" s="2"/>
      <c r="CR54" s="21">
        <f>(($AM$46*Visualisation!$K101)+($AM$47*Visualisation!$K101)+($AM$48*Visualisation!$K101)+($AM$49*Visualisation!$K101)+($AM$50*Visualisation!$K101)+($AM$51*Visualisation!$K101)+($AM$52*Visualisation!$K101)+($AM$53*Visualisation!$K101)+($AM$54*Visualisation!$K101)+($AM$55*Visualisation!$K101)+($AM$56*Visualisation!$K101)+($AM$57*Visualisation!$K101)+($AM$58*Visualisation!$K101)+($AM$59*Visualisation!$K101)+($AM$60*Visualisation!$K101)+($AM$61*Visualisation!$K101))*$BD$86</f>
        <v>0</v>
      </c>
      <c r="CS54" s="21">
        <f>(($AB$57*Visualisation!$K101)+($AC$57*Visualisation!$K101)+($AD$57*Visualisation!$K101)+($AE$57*Visualisation!$K101)+($AF$57*Visualisation!$K101)+($AG$57*Visualisation!$K101)+($AH$57*Visualisation!$K101)+($AI$57*Visualisation!$K101)+($AJ$57*Visualisation!$K101)+($AK$57*Visualisation!$K101)+($AL$57*Visualisation!$K101)+($AM$57*Visualisation!$K101)+($AN$57*Visualisation!$K101)+($AO$57*Visualisation!$K101)+($AP$57*Visualisation!$K101)+($AQ$57*Visualisation!$K101))</f>
        <v>0</v>
      </c>
      <c r="CT54" s="2"/>
      <c r="CV54" s="21">
        <f>(($AN$46*Visualisation!$K101)+($AN$47*Visualisation!$K101)+($AN$48*Visualisation!$K101)+($AN$49*Visualisation!$K101)+($AN$50*Visualisation!$K101)+($AN$51*Visualisation!$K101)+($AN$52*Visualisation!$K101)+($AN$53*Visualisation!$K101)+($AN$54*Visualisation!$K101)+($AN$55*Visualisation!$K101)+($AN$56*Visualisation!$K101)+($AN$57*Visualisation!$K101)+($AN$58*Visualisation!$K101)+($AN$59*Visualisation!$K101)+($AN$60*Visualisation!$K101)+($AN$61*Visualisation!$K101))*$BD$86</f>
        <v>0</v>
      </c>
      <c r="CW54" s="21">
        <f>(($AB$58*Visualisation!$K101)+($AC$58*Visualisation!$K101)+($AD$58*Visualisation!$K101)+($AE$58*Visualisation!$K101)+($AF$58*Visualisation!$K101)+($AG$58*Visualisation!$K101)+($AH$58*Visualisation!$K101)+($AI$58*Visualisation!$K101)+($AJ$58*Visualisation!$K101)+($AK$58*Visualisation!$K101)+($AL$58*Visualisation!$K101)+($AM$58*Visualisation!$K101)+($AN$58*Visualisation!$K101)+($AO$58*Visualisation!$K101)+($AP$58*Visualisation!$K101)+($AQ$58*Visualisation!$K101))</f>
        <v>0</v>
      </c>
      <c r="CX54" s="2"/>
      <c r="CZ54" s="21">
        <f>(($AO$46*Visualisation!$K101)+($AO$47*Visualisation!$K101)+($AO$48*Visualisation!$K101)+($AO$49*Visualisation!$K101)+($AO$50*Visualisation!$K101)+($AO$51*Visualisation!$K101)+($AO$52*Visualisation!$K101)+($AO$53*Visualisation!$K101)+($AO$54*Visualisation!$K101)+($AO$55*Visualisation!$K101)+($AO$56*Visualisation!$K101)+($AO$57*Visualisation!$K101)+($AO$58*Visualisation!$K101)+($AO$59*Visualisation!$K101)+($AO$60*Visualisation!$K101)+($AO$61*Visualisation!$K101))*$BD$86</f>
        <v>0</v>
      </c>
      <c r="DA54" s="21">
        <f>(($AB$59*Visualisation!$K101)+($AC$59*Visualisation!$K101)+($AD$59*Visualisation!$K101)+($AE$59*Visualisation!$K101)+($AF$59*Visualisation!$K101)+($AG$59*Visualisation!$K101)+($AH$59*Visualisation!$K101)+($AI$59*Visualisation!$K101)+($AJ$59*Visualisation!$K101)+($AK$59*Visualisation!$K101)+($AL$59*Visualisation!$K101)+($AM$59*Visualisation!$K101)+($AN$59*Visualisation!$K101)+($AO$59*Visualisation!$K101)+($AP$59*Visualisation!$K101)+($AQ$59*Visualisation!$K101))</f>
        <v>0</v>
      </c>
      <c r="DB54" s="2"/>
      <c r="DD54" s="21">
        <f>(($AP$46*Visualisation!$K101)+($AP$47*Visualisation!$K101)+($AP$48*Visualisation!$K101)+($AP$49*Visualisation!$K101)+($AP$50*Visualisation!$K101)+($AP$51*Visualisation!$K101)+($AP$52*Visualisation!$K101)+($AP$53*Visualisation!$K101)+($AP$54*Visualisation!$K101)+($AP$55*Visualisation!$K101)+($AP$56*Visualisation!$K101)+($AP$57*Visualisation!$K101)+($AP$58*Visualisation!$K101)+($AP$59*Visualisation!$K101)+($AP$60*Visualisation!$K101)+($AP$61*Visualisation!$K101))*$BD$86</f>
        <v>0</v>
      </c>
      <c r="DE54" s="21">
        <f>(($AB$60*Visualisation!$K101)+($AC$60*Visualisation!$K101)+($AD$60*Visualisation!$K101)+($AE$60*Visualisation!$K101)+($AF$60*Visualisation!$K101)+($AG$60*Visualisation!$K101)+($AH$60*Visualisation!$K101)+($AI$60*Visualisation!$K101)+($AJ$60*Visualisation!$K101)+($AK$60*Visualisation!$K101)+($AL$60*Visualisation!$K101)+($AM$60*Visualisation!$K101)+($AN$60*Visualisation!$K101)+($AO$60*Visualisation!$K101)+($AP$60*Visualisation!$K101)+($AQ$60*Visualisation!$K101))</f>
        <v>0</v>
      </c>
      <c r="DF54" s="2"/>
      <c r="DH54" s="21">
        <f>(($AQ$46*Visualisation!$K101)+($AQ$47*Visualisation!$K101)+($AQ$48*Visualisation!$K101)+($AQ$49*Visualisation!$K101)+($AQ$50*Visualisation!$K101)+($AQ$51*Visualisation!$K101)+($AQ$52*Visualisation!$K101)+($AQ$53*Visualisation!$K101)+($AQ$54*Visualisation!$K101)+($AQ$55*Visualisation!$K101)+($AQ$56*Visualisation!$K101)+($AQ$57*Visualisation!$K101)+($AQ$58*Visualisation!$K101)+($AQ$59*Visualisation!$K101)+($AQ$60*Visualisation!$K101)+($AQ$61*Visualisation!$K101))*$BD$86</f>
        <v>0</v>
      </c>
      <c r="DI54" s="21">
        <f>(($AB$61*Visualisation!$K101)+($AC$61*Visualisation!$K101)+($AD$61*Visualisation!$K101)+($AE$61*Visualisation!$K101)+($AF$61*Visualisation!$K101)+($AG$61*Visualisation!$K101)+($AH$61*Visualisation!$K101)+($AI$61*Visualisation!$K101)+($AJ$61*Visualisation!$K101)+($AK$61*Visualisation!$K101)+($AL$61*Visualisation!$K101)+($AM$61*Visualisation!$K101)+($AN$61*Visualisation!$K101)+($AO$61*Visualisation!$K101)+($AP$61*Visualisation!$K101)+($AQ$61*Visualisation!$K101))</f>
        <v>0</v>
      </c>
      <c r="DJ54" s="2"/>
      <c r="DK54" s="2"/>
      <c r="DL54" s="2"/>
      <c r="DO54" s="253"/>
    </row>
    <row r="55" spans="2:119" ht="15.75">
      <c r="W55" s="254"/>
      <c r="X55" s="2"/>
      <c r="Z55" s="2"/>
      <c r="AA55" s="159" t="s">
        <v>292</v>
      </c>
      <c r="AB55" s="21">
        <f>(AB99*Visualisation!$J$94)+(AB126*Visualisation!$J$95)+(AB153*Visualisation!$J$96)+(AB180*Visualisation!$J$97)+(AB207*Visualisation!$J$98)+(AB234*Visualisation!$J$99)+(AB261*Visualisation!$J$100)+(AB288*Visualisation!$J$101)</f>
        <v>6.9267214472677474E-2</v>
      </c>
      <c r="AC55" s="21">
        <f>(AC99*Visualisation!$J$94)+(AC126*Visualisation!$J$95)+(AC153*Visualisation!$J$96)+(AC180*Visualisation!$J$97)+(AC207*Visualisation!$J$98)+(AC234*Visualisation!$J$99)+(AC261*Visualisation!$J$100)+(AC288*Visualisation!$J$101)</f>
        <v>6.8891429869002291E-2</v>
      </c>
      <c r="AD55" s="21">
        <f>(AD99*Visualisation!$J$94)+(AD126*Visualisation!$J$95)+(AD153*Visualisation!$J$96)+(AD180*Visualisation!$J$97)+(AD207*Visualisation!$J$98)+(AD234*Visualisation!$J$99)+(AD261*Visualisation!$J$100)+(AD288*Visualisation!$J$101)</f>
        <v>7.7475743707696165E-2</v>
      </c>
      <c r="AE55" s="21">
        <f>(AE99*Visualisation!$J$94)+(AE126*Visualisation!$J$95)+(AE153*Visualisation!$J$96)+(AE180*Visualisation!$J$97)+(AE207*Visualisation!$J$98)+(AE234*Visualisation!$J$99)+(AE261*Visualisation!$J$100)+(AE288*Visualisation!$J$101)</f>
        <v>1.8334490762921833E-3</v>
      </c>
      <c r="AF55" s="21">
        <f>(AF99*Visualisation!$J$94)+(AF126*Visualisation!$J$95)+(AF153*Visualisation!$J$96)+(AF180*Visualisation!$J$97)+(AF207*Visualisation!$J$98)+(AF234*Visualisation!$J$99)+(AF261*Visualisation!$J$100)+(AF288*Visualisation!$J$101)</f>
        <v>1.896810253799648E-3</v>
      </c>
      <c r="AG55" s="21">
        <f>(AG99*Visualisation!$J$94)+(AG126*Visualisation!$J$95)+(AG153*Visualisation!$J$96)+(AG180*Visualisation!$J$97)+(AG207*Visualisation!$J$98)+(AG234*Visualisation!$J$99)+(AG261*Visualisation!$J$100)+(AG288*Visualisation!$J$101)</f>
        <v>2.39394037627588E-3</v>
      </c>
      <c r="AH55" s="21">
        <f>(AH99*Visualisation!$J$94)+(AH126*Visualisation!$J$95)+(AH153*Visualisation!$J$96)+(AH180*Visualisation!$J$97)+(AH207*Visualisation!$J$98)+(AH234*Visualisation!$J$99)+(AH261*Visualisation!$J$100)+(AH288*Visualisation!$J$101)</f>
        <v>0.17079961083392944</v>
      </c>
      <c r="AI55" s="21">
        <f>(AI99*Visualisation!$J$94)+(AI126*Visualisation!$J$95)+(AI153*Visualisation!$J$96)+(AI180*Visualisation!$J$97)+(AI207*Visualisation!$J$98)+(AI234*Visualisation!$J$99)+(AI261*Visualisation!$J$100)+(AI288*Visualisation!$J$101)</f>
        <v>0.10399481378777316</v>
      </c>
      <c r="AJ55" s="21">
        <f>(AJ99*Visualisation!$J$94)+(AJ126*Visualisation!$J$95)+(AJ153*Visualisation!$J$96)+(AJ180*Visualisation!$J$97)+(AJ207*Visualisation!$J$98)+(AJ234*Visualisation!$J$99)+(AJ261*Visualisation!$J$100)+(AJ288*Visualisation!$J$101)</f>
        <v>0.14074724058174426</v>
      </c>
      <c r="AK55" s="21">
        <f>(AK99*Visualisation!$J$94)+(AK126*Visualisation!$J$95)+(AK153*Visualisation!$J$96)+(AK180*Visualisation!$J$97)+(AK207*Visualisation!$J$98)+(AK234*Visualisation!$J$99)+(AK261*Visualisation!$J$100)+(AK288*Visualisation!$J$101)</f>
        <v>0</v>
      </c>
      <c r="AL55" s="21">
        <f>(AL99*Visualisation!$J$94)+(AL126*Visualisation!$J$95)+(AL153*Visualisation!$J$96)+(AL180*Visualisation!$J$97)+(AL207*Visualisation!$J$98)+(AL234*Visualisation!$J$99)+(AL261*Visualisation!$J$100)+(AL288*Visualisation!$J$101)</f>
        <v>7.5244920589304657E-5</v>
      </c>
      <c r="AM55" s="21">
        <f>(AM99*Visualisation!$J$94)+(AM126*Visualisation!$J$95)+(AM153*Visualisation!$J$96)+(AM180*Visualisation!$J$97)+(AM207*Visualisation!$J$98)+(AM234*Visualisation!$J$99)+(AM261*Visualisation!$J$100)+(AM288*Visualisation!$J$101)</f>
        <v>1.8022027401558484E-2</v>
      </c>
      <c r="AN55" s="21">
        <f>(AN99*Visualisation!$J$94)+(AN126*Visualisation!$J$95)+(AN153*Visualisation!$J$96)+(AN180*Visualisation!$J$97)+(AN207*Visualisation!$J$98)+(AN234*Visualisation!$J$99)+(AN261*Visualisation!$J$100)+(AN288*Visualisation!$J$101)</f>
        <v>0.50784670221190087</v>
      </c>
      <c r="AO55" s="21">
        <f>(AO99*Visualisation!$J$94)+(AO126*Visualisation!$J$95)+(AO153*Visualisation!$J$96)+(AO180*Visualisation!$J$97)+(AO207*Visualisation!$J$98)+(AO234*Visualisation!$J$99)+(AO261*Visualisation!$J$100)+(AO288*Visualisation!$J$101)</f>
        <v>3.1084904948015025E-3</v>
      </c>
      <c r="AP55" s="21">
        <f>(AP99*Visualisation!$J$94)+(AP126*Visualisation!$J$95)+(AP153*Visualisation!$J$96)+(AP180*Visualisation!$J$97)+(AP207*Visualisation!$J$98)+(AP234*Visualisation!$J$99)+(AP261*Visualisation!$J$100)+(AP288*Visualisation!$J$101)</f>
        <v>1.9352746125012828E-3</v>
      </c>
      <c r="AQ55" s="202">
        <f>(AQ99*Visualisation!$J$94)+(AQ126*Visualisation!$J$95)+(AQ153*Visualisation!$J$96)+(AQ180*Visualisation!$J$97)+(AQ207*Visualisation!$J$98)+(AQ234*Visualisation!$J$99)+(AQ261*Visualisation!$J$100)+(AQ288*Visualisation!$J$101)</f>
        <v>2.4903462096933188E-2</v>
      </c>
      <c r="AR55" s="54">
        <f t="shared" si="0"/>
        <v>1.1931914546974751</v>
      </c>
      <c r="AT55" s="298">
        <v>10</v>
      </c>
      <c r="AV55" s="250"/>
      <c r="AX55"/>
      <c r="AY55" s="212" t="s">
        <v>192</v>
      </c>
      <c r="AZ55" s="214"/>
      <c r="BA55" s="214"/>
      <c r="BB55" s="214">
        <f>BA56-AZ56</f>
        <v>-0.93875774235573051</v>
      </c>
      <c r="BC55" s="2"/>
      <c r="BD55" s="214"/>
      <c r="BE55" s="219"/>
      <c r="BF55" s="214">
        <f>BE56-BD56</f>
        <v>-0.62757868941048112</v>
      </c>
      <c r="BG55" s="2"/>
      <c r="BH55" s="214"/>
      <c r="BI55" s="219"/>
      <c r="BJ55" s="214">
        <f>BI56-BH56</f>
        <v>1.4509013893736564</v>
      </c>
      <c r="BK55" s="2"/>
      <c r="BL55" s="214"/>
      <c r="BM55" s="219"/>
      <c r="BN55" s="214">
        <f>BM56-BL56</f>
        <v>-0.75960422004289541</v>
      </c>
      <c r="BO55" s="2"/>
      <c r="BP55" s="214"/>
      <c r="BQ55" s="219"/>
      <c r="BR55" s="214">
        <f>BQ56-BP56</f>
        <v>-0.17957751204535244</v>
      </c>
      <c r="BS55" s="2"/>
      <c r="BT55" s="214"/>
      <c r="BU55" s="219"/>
      <c r="BV55" s="214">
        <f>BU56-BT56</f>
        <v>3.0546716461755019</v>
      </c>
      <c r="BX55" s="214"/>
      <c r="BY55" s="219"/>
      <c r="BZ55" s="214">
        <f>BY56-BX56</f>
        <v>-3.0911571967899993</v>
      </c>
      <c r="CB55" s="214"/>
      <c r="CC55" s="219"/>
      <c r="CD55" s="214">
        <f>CC56-CB56</f>
        <v>-2.0038689357811843</v>
      </c>
      <c r="CF55" s="214"/>
      <c r="CG55" s="219"/>
      <c r="CH55" s="214">
        <f>CG56-CF56</f>
        <v>-0.45557455027933358</v>
      </c>
      <c r="CJ55" s="214"/>
      <c r="CK55" s="219"/>
      <c r="CL55" s="214">
        <f>CK56-CJ56</f>
        <v>-1.1737233946961483</v>
      </c>
      <c r="CN55" s="214"/>
      <c r="CO55" s="219"/>
      <c r="CP55" s="214">
        <f>CO56-CN56</f>
        <v>-0.71830576629144827</v>
      </c>
      <c r="CR55" s="214"/>
      <c r="CS55" s="219"/>
      <c r="CT55" s="214">
        <f>CS56-CR56</f>
        <v>1.8405870078682587</v>
      </c>
      <c r="CV55" s="214"/>
      <c r="CW55" s="219"/>
      <c r="CX55" s="214">
        <f>CW56-CV56</f>
        <v>-2.0546552068738926</v>
      </c>
      <c r="CZ55" s="214"/>
      <c r="DA55" s="219"/>
      <c r="DB55" s="214">
        <f>DA56-CZ56</f>
        <v>2.9376648691506579E-2</v>
      </c>
      <c r="DD55" s="214"/>
      <c r="DE55" s="219"/>
      <c r="DF55" s="214">
        <f>DE56-DD56</f>
        <v>2.5363833633403554</v>
      </c>
      <c r="DH55" s="214"/>
      <c r="DI55" s="219"/>
      <c r="DJ55" s="214">
        <f>DI56-DH56</f>
        <v>3.0908831591171864</v>
      </c>
      <c r="DK55" s="2"/>
      <c r="DL55" s="2"/>
      <c r="DO55" s="253"/>
    </row>
    <row r="56" spans="2:119" ht="15.75">
      <c r="W56" s="254"/>
      <c r="X56" s="2"/>
      <c r="Z56" s="2"/>
      <c r="AA56" s="159" t="s">
        <v>83</v>
      </c>
      <c r="AB56" s="21">
        <f>(AB100*Visualisation!$J$94)+(AB127*Visualisation!$J$95)+(AB154*Visualisation!$J$96)+(AB181*Visualisation!$J$97)+(AB208*Visualisation!$J$98)+(AB235*Visualisation!$J$99)+(AB262*Visualisation!$J$100)+(AB289*Visualisation!$J$101)</f>
        <v>6.9092338376564824E-2</v>
      </c>
      <c r="AC56" s="21">
        <f>(AC100*Visualisation!$J$94)+(AC127*Visualisation!$J$95)+(AC154*Visualisation!$J$96)+(AC181*Visualisation!$J$97)+(AC208*Visualisation!$J$98)+(AC235*Visualisation!$J$99)+(AC262*Visualisation!$J$100)+(AC289*Visualisation!$J$101)</f>
        <v>6.8959994387713372E-2</v>
      </c>
      <c r="AD56" s="21">
        <f>(AD100*Visualisation!$J$94)+(AD127*Visualisation!$J$95)+(AD154*Visualisation!$J$96)+(AD181*Visualisation!$J$97)+(AD208*Visualisation!$J$98)+(AD235*Visualisation!$J$99)+(AD262*Visualisation!$J$100)+(AD289*Visualisation!$J$101)</f>
        <v>8.350807492912643E-2</v>
      </c>
      <c r="AE56" s="21">
        <f>(AE100*Visualisation!$J$94)+(AE127*Visualisation!$J$95)+(AE154*Visualisation!$J$96)+(AE181*Visualisation!$J$97)+(AE208*Visualisation!$J$98)+(AE235*Visualisation!$J$99)+(AE262*Visualisation!$J$100)+(AE289*Visualisation!$J$101)</f>
        <v>6.801777249234453E-2</v>
      </c>
      <c r="AF56" s="21">
        <f>(AF100*Visualisation!$J$94)+(AF127*Visualisation!$J$95)+(AF154*Visualisation!$J$96)+(AF181*Visualisation!$J$97)+(AF208*Visualisation!$J$98)+(AF235*Visualisation!$J$99)+(AF262*Visualisation!$J$100)+(AF289*Visualisation!$J$101)</f>
        <v>1.4219418892920518E-3</v>
      </c>
      <c r="AG56" s="21">
        <f>(AG100*Visualisation!$J$94)+(AG127*Visualisation!$J$95)+(AG154*Visualisation!$J$96)+(AG181*Visualisation!$J$97)+(AG208*Visualisation!$J$98)+(AG235*Visualisation!$J$99)+(AG262*Visualisation!$J$100)+(AG289*Visualisation!$J$101)</f>
        <v>4.2622199392611517E-3</v>
      </c>
      <c r="AH56" s="21">
        <f>(AH100*Visualisation!$J$94)+(AH127*Visualisation!$J$95)+(AH154*Visualisation!$J$96)+(AH181*Visualisation!$J$97)+(AH208*Visualisation!$J$98)+(AH235*Visualisation!$J$99)+(AH262*Visualisation!$J$100)+(AH289*Visualisation!$J$101)</f>
        <v>0.17103881985445488</v>
      </c>
      <c r="AI56" s="21">
        <f>(AI100*Visualisation!$J$94)+(AI127*Visualisation!$J$95)+(AI154*Visualisation!$J$96)+(AI181*Visualisation!$J$97)+(AI208*Visualisation!$J$98)+(AI235*Visualisation!$J$99)+(AI262*Visualisation!$J$100)+(AI289*Visualisation!$J$101)</f>
        <v>0.10361792751667626</v>
      </c>
      <c r="AJ56" s="21">
        <f>(AJ100*Visualisation!$J$94)+(AJ127*Visualisation!$J$95)+(AJ154*Visualisation!$J$96)+(AJ181*Visualisation!$J$97)+(AJ208*Visualisation!$J$98)+(AJ235*Visualisation!$J$99)+(AJ262*Visualisation!$J$100)+(AJ289*Visualisation!$J$101)</f>
        <v>0.1462537360734</v>
      </c>
      <c r="AK56" s="21">
        <f>(AK100*Visualisation!$J$94)+(AK127*Visualisation!$J$95)+(AK154*Visualisation!$J$96)+(AK181*Visualisation!$J$97)+(AK208*Visualisation!$J$98)+(AK235*Visualisation!$J$99)+(AK262*Visualisation!$J$100)+(AK289*Visualisation!$J$101)</f>
        <v>6.8030731207003703E-2</v>
      </c>
      <c r="AL56" s="21">
        <f>(AL100*Visualisation!$J$94)+(AL127*Visualisation!$J$95)+(AL154*Visualisation!$J$96)+(AL181*Visualisation!$J$97)+(AL208*Visualisation!$J$98)+(AL235*Visualisation!$J$99)+(AL262*Visualisation!$J$100)+(AL289*Visualisation!$J$101)</f>
        <v>0</v>
      </c>
      <c r="AM56" s="21">
        <f>(AM100*Visualisation!$J$94)+(AM127*Visualisation!$J$95)+(AM154*Visualisation!$J$96)+(AM181*Visualisation!$J$97)+(AM208*Visualisation!$J$98)+(AM235*Visualisation!$J$99)+(AM262*Visualisation!$J$100)+(AM289*Visualisation!$J$101)</f>
        <v>2.5451247034753637E-2</v>
      </c>
      <c r="AN56" s="21">
        <f>(AN100*Visualisation!$J$94)+(AN127*Visualisation!$J$95)+(AN154*Visualisation!$J$96)+(AN181*Visualisation!$J$97)+(AN208*Visualisation!$J$98)+(AN235*Visualisation!$J$99)+(AN262*Visualisation!$J$100)+(AN289*Visualisation!$J$101)</f>
        <v>0.50768548851433004</v>
      </c>
      <c r="AO56" s="21">
        <f>(AO100*Visualisation!$J$94)+(AO127*Visualisation!$J$95)+(AO154*Visualisation!$J$96)+(AO181*Visualisation!$J$97)+(AO208*Visualisation!$J$98)+(AO235*Visualisation!$J$99)+(AO262*Visualisation!$J$100)+(AO289*Visualisation!$J$101)</f>
        <v>5.2980745638405088E-3</v>
      </c>
      <c r="AP56" s="21">
        <f>(AP100*Visualisation!$J$94)+(AP127*Visualisation!$J$95)+(AP154*Visualisation!$J$96)+(AP181*Visualisation!$J$97)+(AP208*Visualisation!$J$98)+(AP235*Visualisation!$J$99)+(AP262*Visualisation!$J$100)+(AP289*Visualisation!$J$101)</f>
        <v>6.8474107549625879E-2</v>
      </c>
      <c r="AQ56" s="202">
        <f>(AQ100*Visualisation!$J$94)+(AQ127*Visualisation!$J$95)+(AQ154*Visualisation!$J$96)+(AQ181*Visualisation!$J$97)+(AQ208*Visualisation!$J$98)+(AQ235*Visualisation!$J$99)+(AQ262*Visualisation!$J$100)+(AQ289*Visualisation!$J$101)</f>
        <v>2.7062405901075934E-2</v>
      </c>
      <c r="AR56" s="54">
        <f t="shared" si="0"/>
        <v>1.4181748802294631</v>
      </c>
      <c r="AT56" s="298">
        <v>11</v>
      </c>
      <c r="AV56" s="249"/>
      <c r="AX56"/>
      <c r="AY56" s="213" t="s">
        <v>253</v>
      </c>
      <c r="AZ56" s="177">
        <f>SUM(AZ47:AZ54)*$BD$86</f>
        <v>2.3994375953367006</v>
      </c>
      <c r="BA56" s="177">
        <f>SUM(BA47:BA54)</f>
        <v>1.4606798529809701</v>
      </c>
      <c r="BB56" s="177"/>
      <c r="BC56" s="2"/>
      <c r="BD56" s="178">
        <f>SUM(BD47:BD54)*$BD$86</f>
        <v>2.2609535829707958</v>
      </c>
      <c r="BE56" s="178">
        <f>SUM(BE47:BE54)</f>
        <v>1.6333748935603147</v>
      </c>
      <c r="BF56" s="219"/>
      <c r="BG56" s="2"/>
      <c r="BH56" s="177">
        <f>SUM(BH47:BH54)*$BD$86</f>
        <v>1.5076905533107872</v>
      </c>
      <c r="BI56" s="177">
        <f>SUM(BI47:BI54)</f>
        <v>2.9585919426844436</v>
      </c>
      <c r="BJ56" s="221"/>
      <c r="BK56" s="2"/>
      <c r="BL56" s="178">
        <f>SUM(BL47:BL54)*$BD$86</f>
        <v>2.1416049710062994</v>
      </c>
      <c r="BM56" s="178">
        <f>SUM(BM47:BM54)</f>
        <v>1.382000750963404</v>
      </c>
      <c r="BN56" s="219"/>
      <c r="BO56" s="2"/>
      <c r="BP56" s="178">
        <f>SUM(BP47:BP54)*$BD$86</f>
        <v>1.861809557537726</v>
      </c>
      <c r="BQ56" s="178">
        <f>SUM(BQ47:BQ54)</f>
        <v>1.6822320454923736</v>
      </c>
      <c r="BR56" s="219"/>
      <c r="BS56" s="2"/>
      <c r="BT56" s="178">
        <f>SUM(BT47:BT54)*$BD$86</f>
        <v>0.5631890340995761</v>
      </c>
      <c r="BU56" s="178">
        <f>SUM(BU47:BU54)</f>
        <v>3.6178606802750779</v>
      </c>
      <c r="BV56" s="219"/>
      <c r="BX56" s="178">
        <f>SUM(BX47:BX54)*$BD$86</f>
        <v>3.8555127009604764</v>
      </c>
      <c r="BY56" s="178">
        <f>SUM(BY47:BY54)</f>
        <v>0.76435550417047726</v>
      </c>
      <c r="BZ56" s="219"/>
      <c r="CB56" s="178">
        <f>SUM(CB47:CB54)*$BD$86</f>
        <v>3.3162892556609824</v>
      </c>
      <c r="CC56" s="178">
        <f>SUM(CC47:CC54)</f>
        <v>1.3124203198797981</v>
      </c>
      <c r="CD56" s="219"/>
      <c r="CF56" s="178">
        <f>SUM(CF47:CF54)*$BD$86</f>
        <v>2.9597833746259359</v>
      </c>
      <c r="CG56" s="178">
        <f>SUM(CG47:CG54)</f>
        <v>2.5042088243466023</v>
      </c>
      <c r="CH56" s="219"/>
      <c r="CJ56" s="178">
        <f>SUM(CJ47:CJ54)*$BD$86</f>
        <v>2.3667955302481536</v>
      </c>
      <c r="CK56" s="178">
        <f>SUM(CK47:CK54)</f>
        <v>1.1930721355520053</v>
      </c>
      <c r="CL56" s="219"/>
      <c r="CN56" s="178">
        <f>SUM(CN47:CN54)*$BD$86</f>
        <v>2.1363388290328884</v>
      </c>
      <c r="CO56" s="178">
        <f>SUM(CO47:CO54)</f>
        <v>1.4180330627414401</v>
      </c>
      <c r="CP56" s="219"/>
      <c r="CR56" s="178">
        <f>SUM(CR47:CR54)*$BD$86</f>
        <v>1.1527537050629189</v>
      </c>
      <c r="CS56" s="178">
        <f>SUM(CS47:CS54)</f>
        <v>2.9933407129311775</v>
      </c>
      <c r="CT56" s="219"/>
      <c r="CV56" s="178">
        <f>SUM(CV47:CV54)*$BD$86</f>
        <v>7.6119543861493124</v>
      </c>
      <c r="CW56" s="178">
        <f>SUM(CW47:CW54)</f>
        <v>5.5572991792754198</v>
      </c>
      <c r="CX56" s="219"/>
      <c r="CZ56" s="178">
        <f>SUM(CZ47:CZ54)*$BD$86</f>
        <v>1.8819787858706947</v>
      </c>
      <c r="DA56" s="178">
        <f>SUM(DA47:DA54)</f>
        <v>1.9113554345622012</v>
      </c>
      <c r="DB56" s="219"/>
      <c r="DD56" s="178">
        <f>SUM(DD47:DD54)*$BD$86</f>
        <v>0.94434066686598506</v>
      </c>
      <c r="DE56" s="178">
        <f>SUM(DE47:DE54)</f>
        <v>3.4807240302063405</v>
      </c>
      <c r="DF56" s="219"/>
      <c r="DH56" s="178">
        <f>SUM(DH47:DH54)*$BD$86</f>
        <v>0.94937489584477186</v>
      </c>
      <c r="DI56" s="178">
        <f>SUM(DI47:DI54)</f>
        <v>4.0402580549619582</v>
      </c>
      <c r="DJ56" s="219"/>
      <c r="DK56" s="2"/>
      <c r="DL56" s="2"/>
      <c r="DO56" s="253"/>
    </row>
    <row r="57" spans="2:119" ht="15.75">
      <c r="W57" s="254"/>
      <c r="X57" s="2"/>
      <c r="Z57" s="2"/>
      <c r="AA57" s="159" t="s">
        <v>84</v>
      </c>
      <c r="AB57" s="21">
        <f>(AB101*Visualisation!$J$94)+(AB128*Visualisation!$J$95)+(AB155*Visualisation!$J$96)+(AB182*Visualisation!$J$97)+(AB209*Visualisation!$J$98)+(AB236*Visualisation!$J$99)+(AB263*Visualisation!$J$100)+(AB290*Visualisation!$J$101)</f>
        <v>0.21969877026708562</v>
      </c>
      <c r="AC57" s="21">
        <f>(AC101*Visualisation!$J$94)+(AC128*Visualisation!$J$95)+(AC155*Visualisation!$J$96)+(AC182*Visualisation!$J$97)+(AC209*Visualisation!$J$98)+(AC236*Visualisation!$J$99)+(AC263*Visualisation!$J$100)+(AC290*Visualisation!$J$101)</f>
        <v>0.21953362668244059</v>
      </c>
      <c r="AD57" s="21">
        <f>(AD101*Visualisation!$J$94)+(AD128*Visualisation!$J$95)+(AD155*Visualisation!$J$96)+(AD182*Visualisation!$J$97)+(AD209*Visualisation!$J$98)+(AD236*Visualisation!$J$99)+(AD263*Visualisation!$J$100)+(AD290*Visualisation!$J$101)</f>
        <v>6.946339860509182E-2</v>
      </c>
      <c r="AE57" s="21">
        <f>(AE101*Visualisation!$J$94)+(AE128*Visualisation!$J$95)+(AE155*Visualisation!$J$96)+(AE182*Visualisation!$J$97)+(AE209*Visualisation!$J$98)+(AE236*Visualisation!$J$99)+(AE263*Visualisation!$J$100)+(AE290*Visualisation!$J$101)</f>
        <v>0.21815661111100837</v>
      </c>
      <c r="AF57" s="21">
        <f>(AF101*Visualisation!$J$94)+(AF128*Visualisation!$J$95)+(AF155*Visualisation!$J$96)+(AF182*Visualisation!$J$97)+(AF209*Visualisation!$J$98)+(AF236*Visualisation!$J$99)+(AF263*Visualisation!$J$100)+(AF290*Visualisation!$J$101)</f>
        <v>0.21817345124710927</v>
      </c>
      <c r="AG57" s="21">
        <f>(AG101*Visualisation!$J$94)+(AG128*Visualisation!$J$95)+(AG155*Visualisation!$J$96)+(AG182*Visualisation!$J$97)+(AG209*Visualisation!$J$98)+(AG236*Visualisation!$J$99)+(AG263*Visualisation!$J$100)+(AG290*Visualisation!$J$101)</f>
        <v>1.8167739056556312E-4</v>
      </c>
      <c r="AH57" s="21">
        <f>(AH101*Visualisation!$J$94)+(AH128*Visualisation!$J$95)+(AH155*Visualisation!$J$96)+(AH182*Visualisation!$J$97)+(AH209*Visualisation!$J$98)+(AH236*Visualisation!$J$99)+(AH263*Visualisation!$J$100)+(AH290*Visualisation!$J$101)</f>
        <v>0.31315561309971146</v>
      </c>
      <c r="AI57" s="21">
        <f>(AI101*Visualisation!$J$94)+(AI128*Visualisation!$J$95)+(AI155*Visualisation!$J$96)+(AI182*Visualisation!$J$97)+(AI209*Visualisation!$J$98)+(AI236*Visualisation!$J$99)+(AI263*Visualisation!$J$100)+(AI290*Visualisation!$J$101)</f>
        <v>0.31311292456541495</v>
      </c>
      <c r="AJ57" s="21">
        <f>(AJ101*Visualisation!$J$94)+(AJ128*Visualisation!$J$95)+(AJ155*Visualisation!$J$96)+(AJ182*Visualisation!$J$97)+(AJ209*Visualisation!$J$98)+(AJ236*Visualisation!$J$99)+(AJ263*Visualisation!$J$100)+(AJ290*Visualisation!$J$101)</f>
        <v>0.16912808358165474</v>
      </c>
      <c r="AK57" s="21">
        <f>(AK101*Visualisation!$J$94)+(AK128*Visualisation!$J$95)+(AK155*Visualisation!$J$96)+(AK182*Visualisation!$J$97)+(AK209*Visualisation!$J$98)+(AK236*Visualisation!$J$99)+(AK263*Visualisation!$J$100)+(AK290*Visualisation!$J$101)</f>
        <v>0.21812986419829311</v>
      </c>
      <c r="AL57" s="21">
        <f>(AL101*Visualisation!$J$94)+(AL128*Visualisation!$J$95)+(AL155*Visualisation!$J$96)+(AL182*Visualisation!$J$97)+(AL209*Visualisation!$J$98)+(AL236*Visualisation!$J$99)+(AL263*Visualisation!$J$100)+(AL290*Visualisation!$J$101)</f>
        <v>0.21814066375406388</v>
      </c>
      <c r="AM57" s="21">
        <f>(AM101*Visualisation!$J$94)+(AM128*Visualisation!$J$95)+(AM155*Visualisation!$J$96)+(AM182*Visualisation!$J$97)+(AM209*Visualisation!$J$98)+(AM236*Visualisation!$J$99)+(AM263*Visualisation!$J$100)+(AM290*Visualisation!$J$101)</f>
        <v>0</v>
      </c>
      <c r="AN57" s="21">
        <f>(AN101*Visualisation!$J$94)+(AN128*Visualisation!$J$95)+(AN155*Visualisation!$J$96)+(AN182*Visualisation!$J$97)+(AN209*Visualisation!$J$98)+(AN236*Visualisation!$J$99)+(AN263*Visualisation!$J$100)+(AN290*Visualisation!$J$101)</f>
        <v>0.50764991637197254</v>
      </c>
      <c r="AO57" s="21">
        <f>(AO101*Visualisation!$J$94)+(AO128*Visualisation!$J$95)+(AO155*Visualisation!$J$96)+(AO182*Visualisation!$J$97)+(AO209*Visualisation!$J$98)+(AO236*Visualisation!$J$99)+(AO263*Visualisation!$J$100)+(AO290*Visualisation!$J$101)</f>
        <v>0.21917920304506072</v>
      </c>
      <c r="AP57" s="21">
        <f>(AP101*Visualisation!$J$94)+(AP128*Visualisation!$J$95)+(AP155*Visualisation!$J$96)+(AP182*Visualisation!$J$97)+(AP209*Visualisation!$J$98)+(AP236*Visualisation!$J$99)+(AP263*Visualisation!$J$100)+(AP290*Visualisation!$J$101)</f>
        <v>6.6808344673384867E-2</v>
      </c>
      <c r="AQ57" s="202">
        <f>(AQ101*Visualisation!$J$94)+(AQ128*Visualisation!$J$95)+(AQ155*Visualisation!$J$96)+(AQ182*Visualisation!$J$97)+(AQ209*Visualisation!$J$98)+(AQ236*Visualisation!$J$99)+(AQ263*Visualisation!$J$100)+(AQ290*Visualisation!$J$101)</f>
        <v>2.3127928346013953E-2</v>
      </c>
      <c r="AR57" s="54">
        <f t="shared" si="0"/>
        <v>2.9936400769388718</v>
      </c>
      <c r="AT57" s="298">
        <v>12</v>
      </c>
      <c r="AV57" s="251"/>
      <c r="AX57"/>
      <c r="AY57" s="40"/>
      <c r="AZ57" s="21"/>
      <c r="BA57" s="21"/>
      <c r="BB57" s="21"/>
      <c r="BC57" s="2"/>
      <c r="BD57" s="2"/>
      <c r="BE57" s="2"/>
      <c r="BF57" s="2"/>
      <c r="BG57" s="2"/>
      <c r="BH57" s="2"/>
      <c r="BI57" s="2"/>
      <c r="BJ57" s="2"/>
      <c r="BK57" s="2"/>
      <c r="BL57" s="2"/>
      <c r="BM57" s="2"/>
      <c r="BN57" s="2"/>
      <c r="BO57" s="2"/>
      <c r="BP57" s="2"/>
      <c r="BQ57" s="2"/>
      <c r="BR57" s="2"/>
      <c r="BS57" s="2"/>
      <c r="BT57" s="2"/>
      <c r="BU57" s="2"/>
      <c r="BV57" s="2"/>
      <c r="BX57" s="2"/>
      <c r="BY57" s="2"/>
      <c r="BZ57" s="2"/>
      <c r="CB57" s="2"/>
      <c r="CC57" s="2"/>
      <c r="CD57" s="2"/>
      <c r="CF57" s="2"/>
      <c r="CG57" s="2"/>
      <c r="CH57" s="2"/>
      <c r="CJ57" s="2"/>
      <c r="CK57" s="2"/>
      <c r="CL57" s="2"/>
      <c r="CN57" s="2"/>
      <c r="CO57" s="2"/>
      <c r="CP57" s="2"/>
      <c r="CR57" s="2"/>
      <c r="CS57" s="2"/>
      <c r="CT57" s="2"/>
      <c r="CV57" s="2"/>
      <c r="CW57" s="2"/>
      <c r="CX57" s="2"/>
      <c r="CZ57" s="2"/>
      <c r="DA57" s="2"/>
      <c r="DB57" s="2"/>
      <c r="DD57" s="2"/>
      <c r="DE57" s="2"/>
      <c r="DF57" s="2"/>
      <c r="DH57" s="2"/>
      <c r="DI57" s="2"/>
      <c r="DJ57" s="2"/>
      <c r="DK57" s="2"/>
      <c r="DL57" s="2"/>
      <c r="DO57" s="253"/>
    </row>
    <row r="58" spans="2:119" ht="15.75">
      <c r="W58" s="254"/>
      <c r="X58" s="2"/>
      <c r="Z58" s="2"/>
      <c r="AA58" s="159" t="s">
        <v>85</v>
      </c>
      <c r="AB58" s="21">
        <f>(AB102*Visualisation!$J$94)+(AB129*Visualisation!$J$95)+(AB156*Visualisation!$J$96)+(AB183*Visualisation!$J$97)+(AB210*Visualisation!$J$98)+(AB237*Visualisation!$J$99)+(AB264*Visualisation!$J$100)+(AB291*Visualisation!$J$101)</f>
        <v>0.3976934366237323</v>
      </c>
      <c r="AC58" s="21">
        <f>(AC102*Visualisation!$J$94)+(AC129*Visualisation!$J$95)+(AC156*Visualisation!$J$96)+(AC183*Visualisation!$J$97)+(AC210*Visualisation!$J$98)+(AC237*Visualisation!$J$99)+(AC264*Visualisation!$J$100)+(AC291*Visualisation!$J$101)</f>
        <v>0.39680018244142101</v>
      </c>
      <c r="AD58" s="21">
        <f>(AD102*Visualisation!$J$94)+(AD129*Visualisation!$J$95)+(AD156*Visualisation!$J$96)+(AD183*Visualisation!$J$97)+(AD210*Visualisation!$J$98)+(AD237*Visualisation!$J$99)+(AD264*Visualisation!$J$100)+(AD291*Visualisation!$J$101)</f>
        <v>0.28079919897864153</v>
      </c>
      <c r="AE58" s="21">
        <f>(AE102*Visualisation!$J$94)+(AE129*Visualisation!$J$95)+(AE156*Visualisation!$J$96)+(AE183*Visualisation!$J$97)+(AE210*Visualisation!$J$98)+(AE237*Visualisation!$J$99)+(AE264*Visualisation!$J$100)+(AE291*Visualisation!$J$101)</f>
        <v>0.42455418446684523</v>
      </c>
      <c r="AF58" s="21">
        <f>(AF102*Visualisation!$J$94)+(AF129*Visualisation!$J$95)+(AF156*Visualisation!$J$96)+(AF183*Visualisation!$J$97)+(AF210*Visualisation!$J$98)+(AF237*Visualisation!$J$99)+(AF264*Visualisation!$J$100)+(AF291*Visualisation!$J$101)</f>
        <v>0.42362315864363387</v>
      </c>
      <c r="AG58" s="21">
        <f>(AG102*Visualisation!$J$94)+(AG129*Visualisation!$J$95)+(AG156*Visualisation!$J$96)+(AG183*Visualisation!$J$97)+(AG210*Visualisation!$J$98)+(AG237*Visualisation!$J$99)+(AG264*Visualisation!$J$100)+(AG291*Visualisation!$J$101)</f>
        <v>0.30111859775246508</v>
      </c>
      <c r="AH58" s="21">
        <f>(AH102*Visualisation!$J$94)+(AH129*Visualisation!$J$95)+(AH156*Visualisation!$J$96)+(AH183*Visualisation!$J$97)+(AH210*Visualisation!$J$98)+(AH237*Visualisation!$J$99)+(AH264*Visualisation!$J$100)+(AH291*Visualisation!$J$101)</f>
        <v>0.44161333256683344</v>
      </c>
      <c r="AI58" s="21">
        <f>(AI102*Visualisation!$J$94)+(AI129*Visualisation!$J$95)+(AI156*Visualisation!$J$96)+(AI183*Visualisation!$J$97)+(AI210*Visualisation!$J$98)+(AI237*Visualisation!$J$99)+(AI264*Visualisation!$J$100)+(AI291*Visualisation!$J$101)</f>
        <v>0.43781282404997657</v>
      </c>
      <c r="AJ58" s="21">
        <f>(AJ102*Visualisation!$J$94)+(AJ129*Visualisation!$J$95)+(AJ156*Visualisation!$J$96)+(AJ183*Visualisation!$J$97)+(AJ210*Visualisation!$J$98)+(AJ237*Visualisation!$J$99)+(AJ264*Visualisation!$J$100)+(AJ291*Visualisation!$J$101)</f>
        <v>0.33650675906838945</v>
      </c>
      <c r="AK58" s="21">
        <f>(AK102*Visualisation!$J$94)+(AK129*Visualisation!$J$95)+(AK156*Visualisation!$J$96)+(AK183*Visualisation!$J$97)+(AK210*Visualisation!$J$98)+(AK237*Visualisation!$J$99)+(AK264*Visualisation!$J$100)+(AK291*Visualisation!$J$101)</f>
        <v>0.43614102226745372</v>
      </c>
      <c r="AL58" s="21">
        <f>(AL102*Visualisation!$J$94)+(AL129*Visualisation!$J$95)+(AL156*Visualisation!$J$96)+(AL183*Visualisation!$J$97)+(AL210*Visualisation!$J$98)+(AL237*Visualisation!$J$99)+(AL264*Visualisation!$J$100)+(AL291*Visualisation!$J$101)</f>
        <v>0.42889491569879812</v>
      </c>
      <c r="AM58" s="21">
        <f>(AM102*Visualisation!$J$94)+(AM129*Visualisation!$J$95)+(AM156*Visualisation!$J$96)+(AM183*Visualisation!$J$97)+(AM210*Visualisation!$J$98)+(AM237*Visualisation!$J$99)+(AM264*Visualisation!$J$100)+(AM291*Visualisation!$J$101)</f>
        <v>0.32549750919903042</v>
      </c>
      <c r="AN58" s="21">
        <f>(AN102*Visualisation!$J$94)+(AN129*Visualisation!$J$95)+(AN156*Visualisation!$J$96)+(AN183*Visualisation!$J$97)+(AN210*Visualisation!$J$98)+(AN237*Visualisation!$J$99)+(AN264*Visualisation!$J$100)+(AN291*Visualisation!$J$101)</f>
        <v>0</v>
      </c>
      <c r="AO58" s="21">
        <f>(AO102*Visualisation!$J$94)+(AO129*Visualisation!$J$95)+(AO156*Visualisation!$J$96)+(AO183*Visualisation!$J$97)+(AO210*Visualisation!$J$98)+(AO237*Visualisation!$J$99)+(AO264*Visualisation!$J$100)+(AO291*Visualisation!$J$101)</f>
        <v>0.41219347321062572</v>
      </c>
      <c r="AP58" s="21">
        <f>(AP102*Visualisation!$J$94)+(AP129*Visualisation!$J$95)+(AP156*Visualisation!$J$96)+(AP183*Visualisation!$J$97)+(AP210*Visualisation!$J$98)+(AP237*Visualisation!$J$99)+(AP264*Visualisation!$J$100)+(AP291*Visualisation!$J$101)</f>
        <v>0.26379793335024909</v>
      </c>
      <c r="AQ58" s="202">
        <f>(AQ102*Visualisation!$J$94)+(AQ129*Visualisation!$J$95)+(AQ156*Visualisation!$J$96)+(AQ183*Visualisation!$J$97)+(AQ210*Visualisation!$J$98)+(AQ237*Visualisation!$J$99)+(AQ264*Visualisation!$J$100)+(AQ291*Visualisation!$J$101)</f>
        <v>0.25080843645380158</v>
      </c>
      <c r="AR58" s="54">
        <f t="shared" si="0"/>
        <v>5.5578549647718969</v>
      </c>
      <c r="AT58" s="298">
        <v>13</v>
      </c>
      <c r="AV58" s="251"/>
      <c r="AX58"/>
      <c r="AY58" s="40"/>
      <c r="AZ58" s="21"/>
      <c r="BA58" s="21"/>
      <c r="BB58" s="21"/>
      <c r="BC58" s="2"/>
      <c r="BD58" s="2"/>
      <c r="BE58" s="2"/>
      <c r="BF58" s="2"/>
      <c r="BG58" s="2"/>
      <c r="BH58" s="2"/>
      <c r="BI58" s="2"/>
      <c r="BJ58" s="2"/>
      <c r="BK58" s="2"/>
      <c r="BL58" s="2"/>
      <c r="BM58" s="2"/>
      <c r="BN58" s="2"/>
      <c r="BO58" s="2"/>
      <c r="BP58" s="2"/>
      <c r="BQ58" s="2"/>
      <c r="BR58" s="2"/>
      <c r="BS58" s="2"/>
      <c r="BT58" s="2"/>
      <c r="BU58" s="2"/>
      <c r="BV58" s="2"/>
      <c r="BX58" s="2"/>
      <c r="BY58" s="2"/>
      <c r="BZ58" s="2"/>
      <c r="CB58" s="2"/>
      <c r="CC58" s="2"/>
      <c r="CD58" s="2"/>
      <c r="CF58" s="2"/>
      <c r="CG58" s="2"/>
      <c r="CH58" s="2"/>
      <c r="CJ58" s="2"/>
      <c r="CK58" s="2"/>
      <c r="CL58" s="2"/>
      <c r="CN58" s="2"/>
      <c r="CO58" s="2"/>
      <c r="CP58" s="2"/>
      <c r="CR58" s="2"/>
      <c r="CS58" s="2"/>
      <c r="CT58" s="2"/>
      <c r="CV58" s="2"/>
      <c r="CW58" s="2"/>
      <c r="CX58" s="2"/>
      <c r="CZ58" s="2"/>
      <c r="DA58" s="2"/>
      <c r="DB58" s="2"/>
      <c r="DD58" s="2"/>
      <c r="DE58" s="2"/>
      <c r="DF58" s="2"/>
      <c r="DH58" s="2"/>
      <c r="DI58" s="2"/>
      <c r="DJ58" s="2"/>
      <c r="DK58" s="2"/>
      <c r="DL58" s="2"/>
      <c r="DO58" s="253"/>
    </row>
    <row r="59" spans="2:119" ht="15.75">
      <c r="W59" s="254"/>
      <c r="X59" s="2"/>
      <c r="Z59" s="2"/>
      <c r="AA59" s="159" t="s">
        <v>339</v>
      </c>
      <c r="AB59" s="21">
        <f>(AB103*Visualisation!$J$94)+(AB130*Visualisation!$J$95)+(AB157*Visualisation!$J$96)+(AB184*Visualisation!$J$97)+(AB211*Visualisation!$J$98)+(AB238*Visualisation!$J$99)+(AB265*Visualisation!$J$100)+(AB292*Visualisation!$J$101)</f>
        <v>6.9239029813936231E-2</v>
      </c>
      <c r="AC59" s="21">
        <f>(AC103*Visualisation!$J$94)+(AC130*Visualisation!$J$95)+(AC157*Visualisation!$J$96)+(AC184*Visualisation!$J$97)+(AC211*Visualisation!$J$98)+(AC238*Visualisation!$J$99)+(AC265*Visualisation!$J$100)+(AC292*Visualisation!$J$101)</f>
        <v>6.8805341043859269E-2</v>
      </c>
      <c r="AD59" s="21">
        <f>(AD103*Visualisation!$J$94)+(AD130*Visualisation!$J$95)+(AD157*Visualisation!$J$96)+(AD184*Visualisation!$J$97)+(AD211*Visualisation!$J$98)+(AD238*Visualisation!$J$99)+(AD265*Visualisation!$J$100)+(AD292*Visualisation!$J$101)</f>
        <v>7.1828308054890544E-2</v>
      </c>
      <c r="AE59" s="21">
        <f>(AE103*Visualisation!$J$94)+(AE130*Visualisation!$J$95)+(AE157*Visualisation!$J$96)+(AE184*Visualisation!$J$97)+(AE211*Visualisation!$J$98)+(AE238*Visualisation!$J$99)+(AE265*Visualisation!$J$100)+(AE292*Visualisation!$J$101)</f>
        <v>8.1407352869610539E-2</v>
      </c>
      <c r="AF59" s="21">
        <f>(AF103*Visualisation!$J$94)+(AF130*Visualisation!$J$95)+(AF157*Visualisation!$J$96)+(AF184*Visualisation!$J$97)+(AF211*Visualisation!$J$98)+(AF238*Visualisation!$J$99)+(AF265*Visualisation!$J$100)+(AF292*Visualisation!$J$101)</f>
        <v>1.227593554662227E-2</v>
      </c>
      <c r="AG59" s="21">
        <f>(AG103*Visualisation!$J$94)+(AG130*Visualisation!$J$95)+(AG157*Visualisation!$J$96)+(AG184*Visualisation!$J$97)+(AG211*Visualisation!$J$98)+(AG238*Visualisation!$J$99)+(AG265*Visualisation!$J$100)+(AG292*Visualisation!$J$101)</f>
        <v>1.5349354267616622E-2</v>
      </c>
      <c r="AH59" s="21">
        <f>(AH103*Visualisation!$J$94)+(AH130*Visualisation!$J$95)+(AH157*Visualisation!$J$96)+(AH184*Visualisation!$J$97)+(AH211*Visualisation!$J$98)+(AH238*Visualisation!$J$99)+(AH265*Visualisation!$J$100)+(AH292*Visualisation!$J$101)</f>
        <v>0.24749587591257685</v>
      </c>
      <c r="AI59" s="21">
        <f>(AI103*Visualisation!$J$94)+(AI130*Visualisation!$J$95)+(AI157*Visualisation!$J$96)+(AI184*Visualisation!$J$97)+(AI211*Visualisation!$J$98)+(AI238*Visualisation!$J$99)+(AI265*Visualisation!$J$100)+(AI292*Visualisation!$J$101)</f>
        <v>0.18072117276522834</v>
      </c>
      <c r="AJ59" s="21">
        <f>(AJ103*Visualisation!$J$94)+(AJ130*Visualisation!$J$95)+(AJ157*Visualisation!$J$96)+(AJ184*Visualisation!$J$97)+(AJ211*Visualisation!$J$98)+(AJ238*Visualisation!$J$99)+(AJ265*Visualisation!$J$100)+(AJ292*Visualisation!$J$101)</f>
        <v>0.20805138509728796</v>
      </c>
      <c r="AK59" s="21">
        <f>(AK103*Visualisation!$J$94)+(AK130*Visualisation!$J$95)+(AK157*Visualisation!$J$96)+(AK184*Visualisation!$J$97)+(AK211*Visualisation!$J$98)+(AK238*Visualisation!$J$99)+(AK265*Visualisation!$J$100)+(AK292*Visualisation!$J$101)</f>
        <v>0.10674466200806818</v>
      </c>
      <c r="AL59" s="21">
        <f>(AL103*Visualisation!$J$94)+(AL130*Visualisation!$J$95)+(AL157*Visualisation!$J$96)+(AL184*Visualisation!$J$97)+(AL211*Visualisation!$J$98)+(AL238*Visualisation!$J$99)+(AL265*Visualisation!$J$100)+(AL292*Visualisation!$J$101)</f>
        <v>0.10412816548213341</v>
      </c>
      <c r="AM59" s="21">
        <f>(AM103*Visualisation!$J$94)+(AM130*Visualisation!$J$95)+(AM157*Visualisation!$J$96)+(AM184*Visualisation!$J$97)+(AM211*Visualisation!$J$98)+(AM238*Visualisation!$J$99)+(AM265*Visualisation!$J$100)+(AM292*Visualisation!$J$101)</f>
        <v>5.2978211298850518E-2</v>
      </c>
      <c r="AN59" s="21">
        <f>(AN103*Visualisation!$J$94)+(AN130*Visualisation!$J$95)+(AN157*Visualisation!$J$96)+(AN184*Visualisation!$J$97)+(AN211*Visualisation!$J$98)+(AN238*Visualisation!$J$99)+(AN265*Visualisation!$J$100)+(AN292*Visualisation!$J$101)</f>
        <v>0.50859643661930798</v>
      </c>
      <c r="AO59" s="21">
        <f>(AO103*Visualisation!$J$94)+(AO130*Visualisation!$J$95)+(AO157*Visualisation!$J$96)+(AO184*Visualisation!$J$97)+(AO211*Visualisation!$J$98)+(AO238*Visualisation!$J$99)+(AO265*Visualisation!$J$100)+(AO292*Visualisation!$J$101)</f>
        <v>0</v>
      </c>
      <c r="AP59" s="21">
        <f>(AP103*Visualisation!$J$94)+(AP130*Visualisation!$J$95)+(AP157*Visualisation!$J$96)+(AP184*Visualisation!$J$97)+(AP211*Visualisation!$J$98)+(AP238*Visualisation!$J$99)+(AP265*Visualisation!$J$100)+(AP292*Visualisation!$J$101)</f>
        <v>8.8229643296514657E-2</v>
      </c>
      <c r="AQ59" s="202">
        <f>(AQ103*Visualisation!$J$94)+(AQ130*Visualisation!$J$95)+(AQ157*Visualisation!$J$96)+(AQ184*Visualisation!$J$97)+(AQ211*Visualisation!$J$98)+(AQ238*Visualisation!$J$99)+(AQ265*Visualisation!$J$100)+(AQ292*Visualisation!$J$101)</f>
        <v>9.5695715144620025E-2</v>
      </c>
      <c r="AR59" s="54">
        <f t="shared" si="0"/>
        <v>1.9115465892211232</v>
      </c>
      <c r="AT59" s="298">
        <v>14</v>
      </c>
      <c r="AV59" s="251"/>
      <c r="AX59"/>
      <c r="DO59" s="253"/>
    </row>
    <row r="60" spans="2:119" ht="15.75">
      <c r="W60" s="254"/>
      <c r="X60" s="2"/>
      <c r="Z60" s="2"/>
      <c r="AA60" s="159" t="s">
        <v>324</v>
      </c>
      <c r="AB60" s="21">
        <f>(AB104*Visualisation!$J$94)+(AB131*Visualisation!$J$95)+(AB158*Visualisation!$J$96)+(AB185*Visualisation!$J$97)+(AB212*Visualisation!$J$98)+(AB239*Visualisation!$J$99)+(AB266*Visualisation!$J$100)+(AB293*Visualisation!$J$101)</f>
        <v>0.26581007280112307</v>
      </c>
      <c r="AC60" s="21">
        <f>(AC104*Visualisation!$J$94)+(AC131*Visualisation!$J$95)+(AC158*Visualisation!$J$96)+(AC185*Visualisation!$J$97)+(AC212*Visualisation!$J$98)+(AC239*Visualisation!$J$99)+(AC266*Visualisation!$J$100)+(AC293*Visualisation!$J$101)</f>
        <v>0.26519063467819476</v>
      </c>
      <c r="AD60" s="21">
        <f>(AD104*Visualisation!$J$94)+(AD131*Visualisation!$J$95)+(AD158*Visualisation!$J$96)+(AD185*Visualisation!$J$97)+(AD212*Visualisation!$J$98)+(AD239*Visualisation!$J$99)+(AD266*Visualisation!$J$100)+(AD293*Visualisation!$J$101)</f>
        <v>0.15597818715651918</v>
      </c>
      <c r="AE60" s="21">
        <f>(AE104*Visualisation!$J$94)+(AE131*Visualisation!$J$95)+(AE158*Visualisation!$J$96)+(AE185*Visualisation!$J$97)+(AE212*Visualisation!$J$98)+(AE239*Visualisation!$J$99)+(AE266*Visualisation!$J$100)+(AE293*Visualisation!$J$101)</f>
        <v>0.26094495088201952</v>
      </c>
      <c r="AF60" s="21">
        <f>(AF104*Visualisation!$J$94)+(AF131*Visualisation!$J$95)+(AF158*Visualisation!$J$96)+(AF185*Visualisation!$J$97)+(AF212*Visualisation!$J$98)+(AF239*Visualisation!$J$99)+(AF266*Visualisation!$J$100)+(AF293*Visualisation!$J$101)</f>
        <v>0.1936030643375995</v>
      </c>
      <c r="AG60" s="21">
        <f>(AG104*Visualisation!$J$94)+(AG131*Visualisation!$J$95)+(AG158*Visualisation!$J$96)+(AG185*Visualisation!$J$97)+(AG212*Visualisation!$J$98)+(AG239*Visualisation!$J$99)+(AG266*Visualisation!$J$100)+(AG293*Visualisation!$J$101)</f>
        <v>2.849487097939446E-2</v>
      </c>
      <c r="AH60" s="21">
        <f>(AH104*Visualisation!$J$94)+(AH131*Visualisation!$J$95)+(AH158*Visualisation!$J$96)+(AH185*Visualisation!$J$97)+(AH212*Visualisation!$J$98)+(AH239*Visualisation!$J$99)+(AH266*Visualisation!$J$100)+(AH293*Visualisation!$J$101)</f>
        <v>0.38295647989799914</v>
      </c>
      <c r="AI60" s="21">
        <f>(AI104*Visualisation!$J$94)+(AI131*Visualisation!$J$95)+(AI158*Visualisation!$J$96)+(AI185*Visualisation!$J$97)+(AI212*Visualisation!$J$98)+(AI239*Visualisation!$J$99)+(AI266*Visualisation!$J$100)+(AI293*Visualisation!$J$101)</f>
        <v>0.31648044366082195</v>
      </c>
      <c r="AJ60" s="21">
        <f>(AJ104*Visualisation!$J$94)+(AJ131*Visualisation!$J$95)+(AJ158*Visualisation!$J$96)+(AJ185*Visualisation!$J$97)+(AJ212*Visualisation!$J$98)+(AJ239*Visualisation!$J$99)+(AJ266*Visualisation!$J$100)+(AJ293*Visualisation!$J$101)</f>
        <v>0.24079672317114856</v>
      </c>
      <c r="AK60" s="21">
        <f>(AK104*Visualisation!$J$94)+(AK131*Visualisation!$J$95)+(AK158*Visualisation!$J$96)+(AK185*Visualisation!$J$97)+(AK212*Visualisation!$J$98)+(AK239*Visualisation!$J$99)+(AK266*Visualisation!$J$100)+(AK293*Visualisation!$J$101)</f>
        <v>0.26741290226638081</v>
      </c>
      <c r="AL60" s="21">
        <f>(AL104*Visualisation!$J$94)+(AL131*Visualisation!$J$95)+(AL158*Visualisation!$J$96)+(AL185*Visualisation!$J$97)+(AL212*Visualisation!$J$98)+(AL239*Visualisation!$J$99)+(AL266*Visualisation!$J$100)+(AL293*Visualisation!$J$101)</f>
        <v>0.20000306344974769</v>
      </c>
      <c r="AM60" s="21">
        <f>(AM104*Visualisation!$J$94)+(AM131*Visualisation!$J$95)+(AM158*Visualisation!$J$96)+(AM185*Visualisation!$J$97)+(AM212*Visualisation!$J$98)+(AM239*Visualisation!$J$99)+(AM266*Visualisation!$J$100)+(AM293*Visualisation!$J$101)</f>
        <v>0.10619049352429062</v>
      </c>
      <c r="AN60" s="21">
        <f>(AN104*Visualisation!$J$94)+(AN131*Visualisation!$J$95)+(AN158*Visualisation!$J$96)+(AN185*Visualisation!$J$97)+(AN212*Visualisation!$J$98)+(AN239*Visualisation!$J$99)+(AN266*Visualisation!$J$100)+(AN293*Visualisation!$J$101)</f>
        <v>0.55482181561282196</v>
      </c>
      <c r="AO60" s="21">
        <f>(AO104*Visualisation!$J$94)+(AO131*Visualisation!$J$95)+(AO158*Visualisation!$J$96)+(AO185*Visualisation!$J$97)+(AO212*Visualisation!$J$98)+(AO239*Visualisation!$J$99)+(AO266*Visualisation!$J$100)+(AO293*Visualisation!$J$101)</f>
        <v>0.19673572550877372</v>
      </c>
      <c r="AP60" s="21">
        <f>(AP104*Visualisation!$J$94)+(AP131*Visualisation!$J$95)+(AP158*Visualisation!$J$96)+(AP185*Visualisation!$J$97)+(AP212*Visualisation!$J$98)+(AP239*Visualisation!$J$99)+(AP266*Visualisation!$J$100)+(AP293*Visualisation!$J$101)</f>
        <v>0</v>
      </c>
      <c r="AQ60" s="202">
        <f>(AQ104*Visualisation!$J$94)+(AQ131*Visualisation!$J$95)+(AQ158*Visualisation!$J$96)+(AQ185*Visualisation!$J$97)+(AQ212*Visualisation!$J$98)+(AQ239*Visualisation!$J$99)+(AQ266*Visualisation!$J$100)+(AQ293*Visualisation!$J$101)</f>
        <v>4.5652709493247998E-2</v>
      </c>
      <c r="AR60" s="54">
        <f t="shared" si="0"/>
        <v>3.4810721374200835</v>
      </c>
      <c r="AT60" s="299">
        <v>15</v>
      </c>
      <c r="AV60" s="251"/>
      <c r="AX60"/>
      <c r="DO60" s="253"/>
    </row>
    <row r="61" spans="2:119" ht="15.75">
      <c r="W61" s="254"/>
      <c r="X61" s="2"/>
      <c r="Z61" s="2"/>
      <c r="AA61" s="159" t="s">
        <v>123</v>
      </c>
      <c r="AB61" s="203">
        <f>(AB105*Visualisation!$J$94)+(AB132*Visualisation!$J$95)+(AB159*Visualisation!$J$96)+(AB186*Visualisation!$J$97)+(AB213*Visualisation!$J$98)+(AB240*Visualisation!$J$99)+(AB267*Visualisation!$J$100)+(AB294*Visualisation!$J$101)</f>
        <v>0.27108690465557561</v>
      </c>
      <c r="AC61" s="203">
        <f>(AC105*Visualisation!$J$94)+(AC132*Visualisation!$J$95)+(AC159*Visualisation!$J$96)+(AC186*Visualisation!$J$97)+(AC213*Visualisation!$J$98)+(AC240*Visualisation!$J$99)+(AC267*Visualisation!$J$100)+(AC294*Visualisation!$J$101)</f>
        <v>0.27073281369230484</v>
      </c>
      <c r="AD61" s="203">
        <f>(AD105*Visualisation!$J$94)+(AD132*Visualisation!$J$95)+(AD159*Visualisation!$J$96)+(AD186*Visualisation!$J$97)+(AD213*Visualisation!$J$98)+(AD240*Visualisation!$J$99)+(AD267*Visualisation!$J$100)+(AD294*Visualisation!$J$101)</f>
        <v>0.17618486313162071</v>
      </c>
      <c r="AE61" s="203">
        <f>(AE105*Visualisation!$J$94)+(AE132*Visualisation!$J$95)+(AE159*Visualisation!$J$96)+(AE186*Visualisation!$J$97)+(AE213*Visualisation!$J$98)+(AE240*Visualisation!$J$99)+(AE267*Visualisation!$J$100)+(AE294*Visualisation!$J$101)</f>
        <v>0.26730618269319778</v>
      </c>
      <c r="AF61" s="203">
        <f>(AF105*Visualisation!$J$94)+(AF132*Visualisation!$J$95)+(AF159*Visualisation!$J$96)+(AF186*Visualisation!$J$97)+(AF213*Visualisation!$J$98)+(AF240*Visualisation!$J$99)+(AF267*Visualisation!$J$100)+(AF294*Visualisation!$J$101)</f>
        <v>0.26585835388850243</v>
      </c>
      <c r="AG61" s="203">
        <f>(AG105*Visualisation!$J$94)+(AG132*Visualisation!$J$95)+(AG159*Visualisation!$J$96)+(AG186*Visualisation!$J$97)+(AG213*Visualisation!$J$98)+(AG240*Visualisation!$J$99)+(AG267*Visualisation!$J$100)+(AG294*Visualisation!$J$101)</f>
        <v>0.12459321322954267</v>
      </c>
      <c r="AH61" s="203">
        <f>(AH105*Visualisation!$J$94)+(AH132*Visualisation!$J$95)+(AH159*Visualisation!$J$96)+(AH186*Visualisation!$J$97)+(AH213*Visualisation!$J$98)+(AH240*Visualisation!$J$99)+(AH267*Visualisation!$J$100)+(AH294*Visualisation!$J$101)</f>
        <v>0.35944164798089506</v>
      </c>
      <c r="AI61" s="203">
        <f>(AI105*Visualisation!$J$94)+(AI132*Visualisation!$J$95)+(AI159*Visualisation!$J$96)+(AI186*Visualisation!$J$97)+(AI213*Visualisation!$J$98)+(AI240*Visualisation!$J$99)+(AI267*Visualisation!$J$100)+(AI294*Visualisation!$J$101)</f>
        <v>0.36058379846103839</v>
      </c>
      <c r="AJ61" s="203">
        <f>(AJ105*Visualisation!$J$94)+(AJ132*Visualisation!$J$95)+(AJ159*Visualisation!$J$96)+(AJ186*Visualisation!$J$97)+(AJ213*Visualisation!$J$98)+(AJ240*Visualisation!$J$99)+(AJ267*Visualisation!$J$100)+(AJ294*Visualisation!$J$101)</f>
        <v>0.31193298990332174</v>
      </c>
      <c r="AK61" s="203">
        <f>(AK105*Visualisation!$J$94)+(AK132*Visualisation!$J$95)+(AK159*Visualisation!$J$96)+(AK186*Visualisation!$J$97)+(AK213*Visualisation!$J$98)+(AK240*Visualisation!$J$99)+(AK267*Visualisation!$J$100)+(AK294*Visualisation!$J$101)</f>
        <v>0.27508332060355678</v>
      </c>
      <c r="AL61" s="203">
        <f>(AL105*Visualisation!$J$94)+(AL132*Visualisation!$J$95)+(AL159*Visualisation!$J$96)+(AL186*Visualisation!$J$97)+(AL213*Visualisation!$J$98)+(AL240*Visualisation!$J$99)+(AL267*Visualisation!$J$100)+(AL294*Visualisation!$J$101)</f>
        <v>0.27294471426597761</v>
      </c>
      <c r="AM61" s="203">
        <f>(AM105*Visualisation!$J$94)+(AM132*Visualisation!$J$95)+(AM159*Visualisation!$J$96)+(AM186*Visualisation!$J$97)+(AM213*Visualisation!$J$98)+(AM240*Visualisation!$J$99)+(AM267*Visualisation!$J$100)+(AM294*Visualisation!$J$101)</f>
        <v>0.19673877220811886</v>
      </c>
      <c r="AN61" s="203">
        <f>(AN105*Visualisation!$J$94)+(AN132*Visualisation!$J$95)+(AN159*Visualisation!$J$96)+(AN186*Visualisation!$J$97)+(AN213*Visualisation!$J$98)+(AN240*Visualisation!$J$99)+(AN267*Visualisation!$J$100)+(AN294*Visualisation!$J$101)</f>
        <v>0.53255189040113293</v>
      </c>
      <c r="AO61" s="203">
        <f>(AO105*Visualisation!$J$94)+(AO132*Visualisation!$J$95)+(AO159*Visualisation!$J$96)+(AO186*Visualisation!$J$97)+(AO213*Visualisation!$J$98)+(AO240*Visualisation!$J$99)+(AO267*Visualisation!$J$100)+(AO294*Visualisation!$J$101)</f>
        <v>0.26963915194321997</v>
      </c>
      <c r="AP61" s="203">
        <f>(AP105*Visualisation!$J$94)+(AP132*Visualisation!$J$95)+(AP159*Visualisation!$J$96)+(AP186*Visualisation!$J$97)+(AP213*Visualisation!$J$98)+(AP240*Visualisation!$J$99)+(AP267*Visualisation!$J$100)+(AP294*Visualisation!$J$101)</f>
        <v>8.598350411607017E-2</v>
      </c>
      <c r="AQ61" s="204">
        <f>(AQ105*Visualisation!$J$94)+(AQ132*Visualisation!$J$95)+(AQ159*Visualisation!$J$96)+(AQ186*Visualisation!$J$97)+(AQ213*Visualisation!$J$98)+(AQ240*Visualisation!$J$99)+(AQ267*Visualisation!$J$100)+(AQ294*Visualisation!$J$101)</f>
        <v>0</v>
      </c>
      <c r="AR61" s="54">
        <f t="shared" si="0"/>
        <v>4.0406621211740754</v>
      </c>
      <c r="AT61" s="299">
        <v>16</v>
      </c>
      <c r="AV61" s="251"/>
      <c r="AX61"/>
      <c r="DO61" s="253"/>
    </row>
    <row r="62" spans="2:119">
      <c r="W62" s="254"/>
      <c r="X62" s="2"/>
      <c r="Z62" s="2"/>
      <c r="AA62" s="187" t="s">
        <v>295</v>
      </c>
      <c r="AB62" s="55">
        <f>SUM(AB46:AB61)</f>
        <v>2.3996775630930105</v>
      </c>
      <c r="AC62" s="55">
        <f t="shared" ref="AC62:AQ62" si="1">SUM(AC46:AC61)</f>
        <v>2.2611797009408896</v>
      </c>
      <c r="AD62" s="55">
        <f t="shared" si="1"/>
        <v>1.5078413374445316</v>
      </c>
      <c r="AE62" s="55">
        <f t="shared" si="1"/>
        <v>2.1418191529215918</v>
      </c>
      <c r="AF62" s="55">
        <f t="shared" si="1"/>
        <v>1.8619957571134371</v>
      </c>
      <c r="AG62" s="55">
        <f t="shared" si="1"/>
        <v>0.56324535863543967</v>
      </c>
      <c r="AH62" s="55">
        <f t="shared" si="1"/>
        <v>3.8558982907895558</v>
      </c>
      <c r="AI62" s="55">
        <f t="shared" si="1"/>
        <v>3.3166209177527572</v>
      </c>
      <c r="AJ62" s="55">
        <f t="shared" si="1"/>
        <v>2.9600793825641931</v>
      </c>
      <c r="AK62" s="55">
        <f t="shared" si="1"/>
        <v>2.3670322334715008</v>
      </c>
      <c r="AL62" s="55">
        <f t="shared" si="1"/>
        <v>2.1365524842813164</v>
      </c>
      <c r="AM62" s="55">
        <f t="shared" si="1"/>
        <v>1.1528689919621153</v>
      </c>
      <c r="AN62" s="55">
        <f t="shared" si="1"/>
        <v>7.6127156577150847</v>
      </c>
      <c r="AO62" s="55">
        <f t="shared" si="1"/>
        <v>1.8821670025709518</v>
      </c>
      <c r="AP62" s="55">
        <f t="shared" si="1"/>
        <v>0.94443511037702299</v>
      </c>
      <c r="AQ62" s="55">
        <f t="shared" si="1"/>
        <v>0.94946984282905478</v>
      </c>
      <c r="AV62" s="251"/>
      <c r="AX62"/>
      <c r="DO62" s="253"/>
    </row>
    <row r="63" spans="2:119">
      <c r="W63" s="254"/>
      <c r="X63" s="2"/>
      <c r="Z63" s="2"/>
      <c r="AT63" s="11"/>
      <c r="AU63" s="11"/>
      <c r="AV63" s="251"/>
      <c r="AW63" s="48"/>
      <c r="AX63"/>
      <c r="DO63" s="253"/>
    </row>
    <row r="64" spans="2:119">
      <c r="W64" s="254"/>
      <c r="X64" s="2"/>
      <c r="Z64" s="2"/>
      <c r="AT64" s="1"/>
      <c r="AU64" s="1"/>
      <c r="AV64" s="249"/>
      <c r="AX64"/>
      <c r="DO64" s="253"/>
    </row>
    <row r="65" spans="1:119">
      <c r="W65" s="254"/>
      <c r="X65" s="2"/>
      <c r="Z65" s="2"/>
      <c r="AB65" s="49" t="s">
        <v>304</v>
      </c>
      <c r="AC65" s="49" t="s">
        <v>231</v>
      </c>
      <c r="AD65" s="49" t="s">
        <v>232</v>
      </c>
      <c r="AE65" s="49" t="s">
        <v>233</v>
      </c>
      <c r="AF65" s="49" t="s">
        <v>234</v>
      </c>
      <c r="AG65" s="49" t="s">
        <v>235</v>
      </c>
      <c r="AH65" s="49" t="s">
        <v>236</v>
      </c>
      <c r="AI65" s="49" t="s">
        <v>290</v>
      </c>
      <c r="AJ65" s="49" t="s">
        <v>291</v>
      </c>
      <c r="AK65" s="49" t="s">
        <v>292</v>
      </c>
      <c r="AL65" s="49" t="s">
        <v>83</v>
      </c>
      <c r="AM65" s="49" t="s">
        <v>84</v>
      </c>
      <c r="AN65" s="49" t="s">
        <v>85</v>
      </c>
      <c r="AO65" s="49" t="s">
        <v>339</v>
      </c>
      <c r="AP65" s="49" t="s">
        <v>324</v>
      </c>
      <c r="AQ65" s="180" t="s">
        <v>123</v>
      </c>
      <c r="AT65" s="1"/>
      <c r="AU65" s="1"/>
      <c r="AV65" s="249"/>
      <c r="AW65" s="11"/>
      <c r="AX65"/>
      <c r="DO65" s="253"/>
    </row>
    <row r="66" spans="1:119" ht="15.75">
      <c r="W66" s="254"/>
      <c r="X66" s="61"/>
      <c r="Z66" s="2"/>
      <c r="AA66" s="175" t="s">
        <v>78</v>
      </c>
      <c r="AB66" s="194">
        <f>Evaluation!AR46</f>
        <v>1.4608259355745281</v>
      </c>
      <c r="AC66" s="195">
        <f>Evaluation!AR47</f>
        <v>1.6335382473850533</v>
      </c>
      <c r="AD66" s="195">
        <f>Evaluation!AR48</f>
        <v>2.958887831467591</v>
      </c>
      <c r="AE66" s="195">
        <f>Evaluation!AR49</f>
        <v>1.3821389648598899</v>
      </c>
      <c r="AF66" s="195">
        <f>Evaluation!AR50</f>
        <v>1.6824002855209257</v>
      </c>
      <c r="AG66" s="195">
        <f>Evaluation!AR51</f>
        <v>3.6182225025253305</v>
      </c>
      <c r="AH66" s="195">
        <f>Evaluation!AR52</f>
        <v>0.76443194736521392</v>
      </c>
      <c r="AI66" s="195">
        <f>Evaluation!AR53</f>
        <v>1.312551575037302</v>
      </c>
      <c r="AJ66" s="195">
        <f>Evaluation!AR54</f>
        <v>2.5044592702736304</v>
      </c>
      <c r="AK66" s="195">
        <f>Evaluation!AR55</f>
        <v>1.1931914546974751</v>
      </c>
      <c r="AL66" s="195">
        <f>Evaluation!AR56</f>
        <v>1.4181748802294631</v>
      </c>
      <c r="AM66" s="195">
        <f>Evaluation!AR57</f>
        <v>2.9936400769388718</v>
      </c>
      <c r="AN66" s="195">
        <f>Evaluation!AR58</f>
        <v>5.5578549647718969</v>
      </c>
      <c r="AO66" s="195">
        <f>Evaluation!AR59</f>
        <v>1.9115465892211232</v>
      </c>
      <c r="AP66" s="195">
        <f>Evaluation!AR60</f>
        <v>3.4810721374200835</v>
      </c>
      <c r="AQ66" s="195">
        <f>Evaluation!AR61</f>
        <v>4.0406621211740754</v>
      </c>
      <c r="AT66" s="1"/>
      <c r="AU66" s="1"/>
      <c r="AV66" s="249"/>
      <c r="AW66" s="11"/>
      <c r="AX66"/>
      <c r="DO66" s="253"/>
    </row>
    <row r="67" spans="1:119" ht="16.5">
      <c r="B67" s="287" t="s">
        <v>274</v>
      </c>
      <c r="W67" s="254"/>
      <c r="Z67" s="2"/>
      <c r="AA67" s="176" t="s">
        <v>179</v>
      </c>
      <c r="AB67" s="196">
        <f>Evaluation!AB62</f>
        <v>2.3996775630930105</v>
      </c>
      <c r="AC67" s="197">
        <f>Evaluation!AC62</f>
        <v>2.2611797009408896</v>
      </c>
      <c r="AD67" s="197">
        <f>Evaluation!AD62</f>
        <v>1.5078413374445316</v>
      </c>
      <c r="AE67" s="197">
        <f>Evaluation!AE62</f>
        <v>2.1418191529215918</v>
      </c>
      <c r="AF67" s="197">
        <f>Evaluation!AF62</f>
        <v>1.8619957571134371</v>
      </c>
      <c r="AG67" s="197">
        <f>Evaluation!AG62</f>
        <v>0.56324535863543967</v>
      </c>
      <c r="AH67" s="197">
        <f>Evaluation!AH62</f>
        <v>3.8558982907895558</v>
      </c>
      <c r="AI67" s="197">
        <f>Evaluation!AI62</f>
        <v>3.3166209177527572</v>
      </c>
      <c r="AJ67" s="197">
        <f>Evaluation!AJ62</f>
        <v>2.9600793825641931</v>
      </c>
      <c r="AK67" s="197">
        <f>Evaluation!AK62</f>
        <v>2.3670322334715008</v>
      </c>
      <c r="AL67" s="197">
        <f>Evaluation!AL62</f>
        <v>2.1365524842813164</v>
      </c>
      <c r="AM67" s="197">
        <f>Evaluation!AM62</f>
        <v>1.1528689919621153</v>
      </c>
      <c r="AN67" s="197">
        <f>Evaluation!AN62</f>
        <v>7.6127156577150847</v>
      </c>
      <c r="AO67" s="197">
        <f>Evaluation!AO62</f>
        <v>1.8821670025709518</v>
      </c>
      <c r="AP67" s="197">
        <f>Evaluation!AP62</f>
        <v>0.94443511037702299</v>
      </c>
      <c r="AQ67" s="197">
        <f>Evaluation!AQ62</f>
        <v>0.94946984282905478</v>
      </c>
      <c r="AT67" s="1"/>
      <c r="AU67" s="1"/>
      <c r="AV67" s="249"/>
      <c r="AW67" s="11"/>
      <c r="AX67"/>
      <c r="DO67" s="253"/>
    </row>
    <row r="68" spans="1:119" ht="16.5">
      <c r="B68" s="287" t="s">
        <v>388</v>
      </c>
      <c r="W68" s="254"/>
      <c r="Z68" s="2"/>
      <c r="AA68" s="179" t="s">
        <v>186</v>
      </c>
      <c r="AB68" s="200">
        <f>AB66-AB67</f>
        <v>-0.93885162751848239</v>
      </c>
      <c r="AC68" s="200">
        <f t="shared" ref="AC68:AQ68" si="2">AC66-AC67</f>
        <v>-0.62764145355583634</v>
      </c>
      <c r="AD68" s="200">
        <f t="shared" si="2"/>
        <v>1.4510464940230594</v>
      </c>
      <c r="AE68" s="200">
        <f t="shared" si="2"/>
        <v>-0.7596801880617019</v>
      </c>
      <c r="AF68" s="200">
        <f t="shared" si="2"/>
        <v>-0.17959547159251144</v>
      </c>
      <c r="AG68" s="200">
        <f t="shared" si="2"/>
        <v>3.0549771438898907</v>
      </c>
      <c r="AH68" s="200">
        <f t="shared" si="2"/>
        <v>-3.0914663434243419</v>
      </c>
      <c r="AI68" s="200">
        <f t="shared" si="2"/>
        <v>-2.0040693427154554</v>
      </c>
      <c r="AJ68" s="200">
        <f t="shared" si="2"/>
        <v>-0.45562011229056276</v>
      </c>
      <c r="AK68" s="200">
        <f t="shared" si="2"/>
        <v>-1.1738407787740257</v>
      </c>
      <c r="AL68" s="200">
        <f t="shared" si="2"/>
        <v>-0.71837760405185325</v>
      </c>
      <c r="AM68" s="200">
        <f t="shared" si="2"/>
        <v>1.8407710849767565</v>
      </c>
      <c r="AN68" s="200">
        <f t="shared" si="2"/>
        <v>-2.0548606929431878</v>
      </c>
      <c r="AO68" s="200">
        <f t="shared" si="2"/>
        <v>2.9379586650171374E-2</v>
      </c>
      <c r="AP68" s="200">
        <f t="shared" si="2"/>
        <v>2.5366370270430605</v>
      </c>
      <c r="AQ68" s="200">
        <f t="shared" si="2"/>
        <v>3.0911922783450207</v>
      </c>
      <c r="AR68" s="21"/>
      <c r="AS68" s="21"/>
      <c r="AT68" s="1"/>
      <c r="AU68" s="1"/>
      <c r="AV68" s="249"/>
      <c r="AW68" s="11"/>
      <c r="AX68" s="11"/>
      <c r="AY68" s="2"/>
      <c r="AZ68" s="21"/>
      <c r="BA68" s="21"/>
      <c r="BB68" s="21"/>
      <c r="BC68" s="21"/>
      <c r="BD68" s="21"/>
      <c r="BE68" s="21"/>
      <c r="BF68" s="21"/>
      <c r="BG68" s="2"/>
      <c r="BJ68" s="47"/>
      <c r="BK68" s="47"/>
      <c r="BL68" s="47"/>
      <c r="BM68" s="47"/>
      <c r="BN68" s="47"/>
      <c r="BO68" s="47"/>
      <c r="BP68" s="47"/>
      <c r="BQ68" s="46"/>
      <c r="DO68" s="253"/>
    </row>
    <row r="69" spans="1:119" ht="16.5">
      <c r="B69" s="287" t="s">
        <v>349</v>
      </c>
      <c r="W69" s="254"/>
      <c r="X69" s="287" t="s">
        <v>268</v>
      </c>
      <c r="Z69" s="2"/>
      <c r="AR69" s="57"/>
      <c r="AS69" s="22"/>
      <c r="AT69" s="1"/>
      <c r="AU69" s="1"/>
      <c r="AV69" s="249"/>
      <c r="AW69" s="11"/>
      <c r="AX69" s="11"/>
      <c r="AY69" s="2"/>
      <c r="AZ69" s="21"/>
      <c r="BA69" s="21"/>
      <c r="BB69" s="21"/>
      <c r="BC69" s="21"/>
      <c r="BD69" s="21"/>
      <c r="BE69" s="21"/>
      <c r="BF69" s="21"/>
      <c r="BG69" s="2"/>
      <c r="BJ69" s="47"/>
      <c r="BK69" s="47"/>
      <c r="BL69" s="47"/>
      <c r="BM69" s="47"/>
      <c r="BN69" s="47"/>
      <c r="BO69" s="47"/>
      <c r="BP69" s="47"/>
      <c r="BQ69" s="46"/>
      <c r="DO69" s="253"/>
    </row>
    <row r="70" spans="1:119" ht="16.5">
      <c r="B70" s="287" t="s">
        <v>264</v>
      </c>
      <c r="W70" s="254"/>
      <c r="X70" s="287" t="s">
        <v>153</v>
      </c>
      <c r="Z70" s="2"/>
      <c r="AA70" s="3" t="s">
        <v>132</v>
      </c>
      <c r="AB70" s="198">
        <f>RANK(AB68,$AB$68:$AQ$68)</f>
        <v>12</v>
      </c>
      <c r="AC70" s="292">
        <f>RANK(AC68,$AB$68:$AQ$68)+COUNTIF($AB$68:AB$68,AC$68)</f>
        <v>9</v>
      </c>
      <c r="AD70" s="292">
        <f>RANK(AD68,$AB$68:$AQ$68)+COUNTIF($AB$68:AC$68,AD$68)</f>
        <v>5</v>
      </c>
      <c r="AE70" s="292">
        <f>RANK(AE68,$AB$68:$AQ$68)+COUNTIF($AB$68:AD$68,AE$68)</f>
        <v>11</v>
      </c>
      <c r="AF70" s="292">
        <f>RANK(AF68,$AB$68:$AQ$68)+COUNTIF($AB$68:AE$68,AF$68)</f>
        <v>7</v>
      </c>
      <c r="AG70" s="292">
        <f>RANK(AG68,$AB$68:$AQ$68)+COUNTIF($AB$68:AF$68,AG$68)</f>
        <v>2</v>
      </c>
      <c r="AH70" s="292">
        <f>RANK(AH68,$AB$68:$AQ$68)+COUNTIF($AB$68:AG$68,AH$68)</f>
        <v>16</v>
      </c>
      <c r="AI70" s="292">
        <f>RANK(AI68,$AB$68:$AQ$68)+COUNTIF($AB$68:AH$68,AI$68)</f>
        <v>14</v>
      </c>
      <c r="AJ70" s="292">
        <f>RANK(AJ68,$AB$68:$AQ$68)+COUNTIF($AB$68:AI$68,AJ$68)</f>
        <v>8</v>
      </c>
      <c r="AK70" s="292">
        <f>RANK(AK68,$AB$68:$AQ$68)+COUNTIF($AB$68:AJ$68,AK$68)</f>
        <v>13</v>
      </c>
      <c r="AL70" s="292">
        <f>RANK(AL68,$AB$68:$AQ$68)+COUNTIF($AB$68:AK$68,AL$68)</f>
        <v>10</v>
      </c>
      <c r="AM70" s="292">
        <f>RANK(AM68,$AB$68:$AQ$68)+COUNTIF($AB$68:AL$68,AM$68)</f>
        <v>4</v>
      </c>
      <c r="AN70" s="292">
        <f>RANK(AN68,$AB$68:$AQ$68)+COUNTIF($AB$68:AM$68,AN$68)</f>
        <v>15</v>
      </c>
      <c r="AO70" s="292">
        <f>RANK(AO68,$AB$68:$AQ$68)+COUNTIF($AB$68:AN$68,AO$68)</f>
        <v>6</v>
      </c>
      <c r="AP70" s="292">
        <f>RANK(AP68,$AB$68:$AQ$68)+COUNTIF($AB$68:AO$68,AP$68)</f>
        <v>3</v>
      </c>
      <c r="AQ70" s="292">
        <f>RANK(AQ68,$AB$68:$AQ$68)+COUNTIF($AB$68:AP$68,AQ$68)</f>
        <v>1</v>
      </c>
      <c r="AR70" s="22"/>
      <c r="AS70" s="22"/>
      <c r="AT70" s="1"/>
      <c r="AU70" s="1"/>
      <c r="AV70" s="249"/>
      <c r="AW70" s="11"/>
      <c r="AX70" s="11"/>
      <c r="AY70" s="2"/>
      <c r="AZ70" s="21"/>
      <c r="BA70" s="21"/>
      <c r="BB70" s="21"/>
      <c r="BC70" s="21"/>
      <c r="BD70" s="21"/>
      <c r="BE70" s="21"/>
      <c r="BF70" s="21"/>
      <c r="BG70" s="2"/>
      <c r="BJ70" s="47"/>
      <c r="BK70" s="47"/>
      <c r="BL70" s="47"/>
      <c r="BM70" s="47"/>
      <c r="BN70" s="47"/>
      <c r="BO70" s="47"/>
      <c r="BP70" s="47"/>
      <c r="BQ70" s="46"/>
      <c r="DO70" s="253"/>
    </row>
    <row r="71" spans="1:119" ht="16.5">
      <c r="B71" s="287" t="s">
        <v>41</v>
      </c>
      <c r="W71" s="254"/>
      <c r="X71" s="287" t="s">
        <v>55</v>
      </c>
      <c r="Z71" s="2"/>
      <c r="AA71" s="356" t="s">
        <v>267</v>
      </c>
      <c r="AB71" s="198">
        <f t="shared" ref="AB71:AQ71" si="3">RANK(AB68,$AB$68:$AQ$68)</f>
        <v>12</v>
      </c>
      <c r="AC71" s="199">
        <f t="shared" si="3"/>
        <v>9</v>
      </c>
      <c r="AD71" s="199">
        <f t="shared" si="3"/>
        <v>5</v>
      </c>
      <c r="AE71" s="199">
        <f t="shared" si="3"/>
        <v>11</v>
      </c>
      <c r="AF71" s="199">
        <f t="shared" si="3"/>
        <v>7</v>
      </c>
      <c r="AG71" s="199">
        <f t="shared" si="3"/>
        <v>2</v>
      </c>
      <c r="AH71" s="199">
        <f t="shared" si="3"/>
        <v>16</v>
      </c>
      <c r="AI71" s="199">
        <f t="shared" si="3"/>
        <v>14</v>
      </c>
      <c r="AJ71" s="199">
        <f t="shared" si="3"/>
        <v>8</v>
      </c>
      <c r="AK71" s="199">
        <f t="shared" si="3"/>
        <v>13</v>
      </c>
      <c r="AL71" s="199">
        <f t="shared" si="3"/>
        <v>10</v>
      </c>
      <c r="AM71" s="199">
        <f t="shared" si="3"/>
        <v>4</v>
      </c>
      <c r="AN71" s="199">
        <f t="shared" si="3"/>
        <v>15</v>
      </c>
      <c r="AO71" s="199">
        <f t="shared" si="3"/>
        <v>6</v>
      </c>
      <c r="AP71" s="199">
        <f t="shared" si="3"/>
        <v>3</v>
      </c>
      <c r="AQ71" s="199">
        <f t="shared" si="3"/>
        <v>1</v>
      </c>
      <c r="AR71" s="22"/>
      <c r="AS71" s="22"/>
      <c r="AT71" s="1"/>
      <c r="AU71" s="1"/>
      <c r="AV71" s="249"/>
      <c r="AW71" s="11"/>
      <c r="AX71" s="11"/>
      <c r="AY71" s="2"/>
      <c r="AZ71" s="21"/>
      <c r="BA71" s="21"/>
      <c r="BB71" s="21"/>
      <c r="BC71" s="21"/>
      <c r="BD71" s="21"/>
      <c r="BE71" s="21"/>
      <c r="BF71" s="21"/>
      <c r="BG71" s="2"/>
      <c r="BJ71" s="47"/>
      <c r="BK71" s="47"/>
      <c r="BL71" s="47"/>
      <c r="BM71" s="47"/>
      <c r="BN71" s="47"/>
      <c r="BO71" s="47"/>
      <c r="BP71" s="47"/>
      <c r="BQ71" s="46"/>
      <c r="DO71" s="253"/>
    </row>
    <row r="72" spans="1:119">
      <c r="W72" s="254"/>
      <c r="X72" s="2"/>
      <c r="Z72" s="2"/>
      <c r="AA72" s="357"/>
      <c r="AB72" s="192" t="str">
        <f t="shared" ref="AB72:AQ72" si="4">AB65</f>
        <v>FIT-full (1a)</v>
      </c>
      <c r="AC72" s="193" t="str">
        <f t="shared" si="4"/>
        <v>FIT-medium (1b)</v>
      </c>
      <c r="AD72" s="193" t="str">
        <f t="shared" si="4"/>
        <v>FIT-soft (1c)</v>
      </c>
      <c r="AE72" s="193" t="str">
        <f t="shared" si="4"/>
        <v>FIP-full (2a)</v>
      </c>
      <c r="AF72" s="193" t="str">
        <f t="shared" si="4"/>
        <v>FIP-medium (2b)</v>
      </c>
      <c r="AG72" s="193" t="str">
        <f t="shared" si="4"/>
        <v>FIP-soft (2c)</v>
      </c>
      <c r="AH72" s="193" t="str">
        <f t="shared" si="4"/>
        <v>QUO-full (3a)</v>
      </c>
      <c r="AI72" s="193" t="str">
        <f t="shared" si="4"/>
        <v>QUO-medium (3b)</v>
      </c>
      <c r="AJ72" s="193" t="str">
        <f t="shared" si="4"/>
        <v>QUO-soft (3c)</v>
      </c>
      <c r="AK72" s="193" t="str">
        <f t="shared" si="4"/>
        <v>QUObanded-full (4a)</v>
      </c>
      <c r="AL72" s="193" t="str">
        <f t="shared" si="4"/>
        <v>QUObanded-medium (4b)</v>
      </c>
      <c r="AM72" s="193" t="str">
        <f t="shared" si="4"/>
        <v>QUOunbanded-soft (4c)</v>
      </c>
      <c r="AN72" s="193" t="str">
        <f t="shared" si="4"/>
        <v>ETS (5)</v>
      </c>
      <c r="AO72" s="193" t="str">
        <f t="shared" si="4"/>
        <v>TEN (6)</v>
      </c>
      <c r="AP72" s="193" t="str">
        <f t="shared" si="4"/>
        <v>REFerence (7a)</v>
      </c>
      <c r="AQ72" s="193" t="str">
        <f t="shared" si="4"/>
        <v>REFerence (7b)</v>
      </c>
      <c r="AR72" s="22"/>
      <c r="AS72" s="22"/>
      <c r="AT72" s="1"/>
      <c r="AU72" s="1"/>
      <c r="AV72" s="249"/>
      <c r="AX72" s="1"/>
      <c r="AY72" s="2"/>
      <c r="AZ72" s="21"/>
      <c r="BA72" s="21"/>
      <c r="BB72" s="21"/>
      <c r="BC72" s="21"/>
      <c r="BD72" s="21"/>
      <c r="BE72" s="21"/>
      <c r="BF72" s="21"/>
      <c r="BG72" s="2"/>
      <c r="BJ72" s="47"/>
      <c r="BK72" s="47"/>
      <c r="BL72" s="47"/>
      <c r="BM72" s="47"/>
      <c r="BN72" s="47"/>
      <c r="BO72" s="47"/>
      <c r="BP72" s="47"/>
      <c r="BQ72" s="46"/>
      <c r="DO72" s="253"/>
    </row>
    <row r="73" spans="1:119" ht="18.75">
      <c r="C73" s="153"/>
      <c r="D73" s="153"/>
      <c r="E73" s="153"/>
      <c r="F73" s="153"/>
      <c r="G73" s="153"/>
      <c r="H73" s="153"/>
      <c r="I73" s="153"/>
      <c r="J73" s="153"/>
      <c r="K73" s="153"/>
      <c r="L73" s="153"/>
      <c r="M73" s="153"/>
      <c r="N73" s="153"/>
      <c r="O73" s="153"/>
      <c r="P73" s="153"/>
      <c r="Q73" s="153"/>
      <c r="W73" s="254"/>
      <c r="X73" s="2"/>
      <c r="AJ73" s="1"/>
      <c r="AK73" s="1"/>
      <c r="AL73" s="1"/>
      <c r="AM73" s="1"/>
      <c r="AN73" s="1"/>
      <c r="AO73" s="1"/>
      <c r="AP73" s="1"/>
      <c r="AQ73" s="1"/>
      <c r="AR73" s="1"/>
      <c r="AS73" s="1"/>
      <c r="AT73" s="1"/>
      <c r="AU73" s="1"/>
      <c r="AV73" s="249"/>
      <c r="AX73" s="1"/>
      <c r="AY73" s="2"/>
      <c r="AZ73" s="21"/>
      <c r="BA73" s="21"/>
      <c r="BB73" s="21"/>
      <c r="BC73" s="21"/>
      <c r="BD73" s="21"/>
      <c r="BE73" s="21"/>
      <c r="BF73" s="21"/>
      <c r="BG73" s="2"/>
      <c r="BJ73" s="47"/>
      <c r="BK73" s="47"/>
      <c r="BL73" s="47"/>
      <c r="BM73" s="47"/>
      <c r="BN73" s="47"/>
      <c r="BO73" s="47"/>
      <c r="BP73" s="47"/>
      <c r="BQ73" s="46"/>
      <c r="DO73" s="253"/>
    </row>
    <row r="74" spans="1:119">
      <c r="W74" s="254"/>
      <c r="X74" s="2"/>
      <c r="AJ74" s="1"/>
      <c r="AK74" s="52"/>
      <c r="AL74" s="22"/>
      <c r="AM74" s="22"/>
      <c r="AN74" s="22"/>
      <c r="AO74" s="22"/>
      <c r="AP74" s="22"/>
      <c r="AQ74" s="22"/>
      <c r="AR74" s="22"/>
      <c r="AS74" s="1"/>
      <c r="AT74" s="1"/>
      <c r="AU74" s="1"/>
      <c r="AV74" s="249"/>
      <c r="AX74" s="1"/>
      <c r="AY74" s="2"/>
      <c r="AZ74" s="2"/>
      <c r="BA74" s="2"/>
      <c r="BB74" s="2"/>
      <c r="BC74" s="2"/>
      <c r="BD74" s="2"/>
      <c r="BE74" s="2"/>
      <c r="BF74" s="2"/>
      <c r="BG74" s="2"/>
      <c r="BJ74" s="47"/>
      <c r="BK74" s="47"/>
      <c r="BL74" s="47"/>
      <c r="BM74" s="47"/>
      <c r="BN74" s="47"/>
      <c r="BO74" s="47"/>
      <c r="BP74" s="47"/>
      <c r="BQ74" s="46"/>
      <c r="DO74" s="253"/>
    </row>
    <row r="75" spans="1:119" ht="15" customHeight="1">
      <c r="A75" s="362"/>
      <c r="B75" s="363"/>
      <c r="C75" s="363"/>
      <c r="D75" s="363"/>
      <c r="E75" s="363"/>
      <c r="F75" s="363"/>
      <c r="G75" s="363"/>
      <c r="H75" s="363"/>
      <c r="I75" s="363"/>
      <c r="J75" s="364"/>
      <c r="K75" s="364"/>
      <c r="L75" s="365"/>
      <c r="M75" s="365"/>
      <c r="N75" s="365"/>
      <c r="O75" s="365"/>
      <c r="P75" s="365"/>
      <c r="Q75" s="365"/>
      <c r="R75" s="365"/>
      <c r="W75" s="254"/>
      <c r="X75" s="2"/>
      <c r="Y75" s="2"/>
      <c r="Z75" s="2"/>
      <c r="AA75" s="27"/>
      <c r="AB75" s="2"/>
      <c r="AC75" s="2"/>
      <c r="AD75" s="2"/>
      <c r="AE75" s="2"/>
      <c r="AF75" s="2"/>
      <c r="AG75" s="2"/>
      <c r="AH75" s="2"/>
      <c r="AI75" s="2"/>
      <c r="AJ75" s="1"/>
      <c r="AK75" s="1"/>
      <c r="AL75" s="1"/>
      <c r="AM75" s="1"/>
      <c r="AN75" s="1"/>
      <c r="AO75" s="1"/>
      <c r="AP75" s="1"/>
      <c r="AQ75" s="1"/>
      <c r="AR75" s="1"/>
      <c r="AS75" s="1"/>
      <c r="AT75" s="1"/>
      <c r="AU75" s="1"/>
      <c r="AV75" s="249"/>
      <c r="AX75" s="1"/>
      <c r="AY75" s="2"/>
      <c r="CD75" s="2"/>
      <c r="DO75" s="253"/>
    </row>
    <row r="76" spans="1:119" ht="15" customHeight="1">
      <c r="A76" s="287" t="s">
        <v>415</v>
      </c>
      <c r="B76" s="33"/>
      <c r="W76" s="248"/>
      <c r="X76" s="244"/>
      <c r="Y76" s="245" t="s">
        <v>183</v>
      </c>
      <c r="Z76" s="244"/>
      <c r="AA76" s="246"/>
      <c r="AB76" s="244"/>
      <c r="AC76" s="244"/>
      <c r="AD76" s="244"/>
      <c r="AE76" s="244"/>
      <c r="AF76" s="244"/>
      <c r="AG76" s="244"/>
      <c r="AH76" s="244"/>
      <c r="AI76" s="244"/>
      <c r="AJ76" s="244"/>
      <c r="AK76" s="244"/>
      <c r="AL76" s="244"/>
      <c r="AM76" s="244"/>
      <c r="AN76" s="244"/>
      <c r="AO76" s="244"/>
      <c r="AP76" s="244"/>
      <c r="AQ76" s="244"/>
      <c r="AR76" s="244"/>
      <c r="AS76" s="244"/>
      <c r="AT76" s="244"/>
      <c r="AU76" s="244"/>
      <c r="AV76" s="244"/>
      <c r="AW76" s="245" t="s">
        <v>152</v>
      </c>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c r="BZ76" s="244"/>
      <c r="CA76" s="244"/>
      <c r="CB76" s="244"/>
      <c r="CC76" s="244"/>
      <c r="CD76" s="244"/>
      <c r="CE76" s="244"/>
      <c r="CF76" s="244"/>
      <c r="CG76" s="244"/>
      <c r="CH76" s="244"/>
      <c r="CI76" s="244"/>
      <c r="CJ76" s="244"/>
      <c r="CK76" s="244"/>
      <c r="CL76" s="244"/>
      <c r="CM76" s="244"/>
      <c r="CN76" s="244"/>
      <c r="CO76" s="244"/>
      <c r="CP76" s="244"/>
      <c r="CQ76" s="244"/>
      <c r="CR76" s="244"/>
      <c r="CS76" s="244"/>
      <c r="CT76" s="244"/>
      <c r="CU76" s="244"/>
      <c r="CV76" s="244"/>
      <c r="CW76" s="244"/>
      <c r="CX76" s="244"/>
      <c r="CY76" s="244"/>
      <c r="CZ76" s="244"/>
      <c r="DA76" s="244"/>
      <c r="DB76" s="244"/>
      <c r="DC76" s="244"/>
      <c r="DD76" s="244"/>
      <c r="DE76" s="244"/>
      <c r="DF76" s="244"/>
      <c r="DG76" s="244"/>
      <c r="DH76" s="244"/>
      <c r="DI76" s="244"/>
      <c r="DJ76" s="244"/>
      <c r="DK76" s="244"/>
      <c r="DL76" s="244"/>
      <c r="DM76" s="244"/>
      <c r="DN76" s="244"/>
      <c r="DO76" s="253"/>
    </row>
    <row r="77" spans="1:119" ht="21" customHeight="1">
      <c r="S77" s="39"/>
      <c r="T77" s="39"/>
      <c r="U77" s="39"/>
      <c r="V77" s="42"/>
      <c r="W77" s="255"/>
      <c r="X77" s="2"/>
      <c r="AJ77" s="1"/>
      <c r="AK77" s="37"/>
      <c r="AL77" s="26"/>
      <c r="AM77" s="26"/>
      <c r="AN77" s="26"/>
      <c r="AO77" s="26"/>
      <c r="AP77" s="26"/>
      <c r="AQ77" s="26"/>
      <c r="AR77" s="26"/>
      <c r="AS77" s="37"/>
      <c r="AT77" s="1"/>
      <c r="AV77" s="249"/>
      <c r="AX77" s="1"/>
      <c r="AY77" s="2"/>
      <c r="CD77" s="2"/>
      <c r="DO77" s="253"/>
    </row>
    <row r="78" spans="1:119">
      <c r="A78" s="183" t="s">
        <v>150</v>
      </c>
      <c r="B78" s="27"/>
      <c r="C78" s="43" t="s">
        <v>301</v>
      </c>
      <c r="D78" s="43" t="s">
        <v>302</v>
      </c>
      <c r="E78" s="43" t="s">
        <v>242</v>
      </c>
      <c r="F78" s="43" t="s">
        <v>243</v>
      </c>
      <c r="G78" s="43" t="s">
        <v>244</v>
      </c>
      <c r="H78" s="43" t="s">
        <v>203</v>
      </c>
      <c r="I78" s="43" t="s">
        <v>204</v>
      </c>
      <c r="J78" s="26" t="s">
        <v>73</v>
      </c>
      <c r="K78" s="26" t="s">
        <v>72</v>
      </c>
      <c r="L78" s="26" t="s">
        <v>71</v>
      </c>
      <c r="M78" s="43" t="s">
        <v>70</v>
      </c>
      <c r="N78" s="43" t="s">
        <v>338</v>
      </c>
      <c r="O78" s="43" t="s">
        <v>89</v>
      </c>
      <c r="P78" s="43" t="s">
        <v>88</v>
      </c>
      <c r="Q78" s="43" t="s">
        <v>87</v>
      </c>
      <c r="R78" s="26" t="s">
        <v>325</v>
      </c>
      <c r="S78" s="2"/>
      <c r="T78" s="2"/>
      <c r="U78" s="2"/>
      <c r="V78" s="2"/>
      <c r="W78" s="254"/>
      <c r="X78" s="2"/>
      <c r="AJ78" s="1"/>
      <c r="AK78" s="26"/>
      <c r="AL78" s="1"/>
      <c r="AM78" s="1"/>
      <c r="AN78" s="1"/>
      <c r="AO78" s="22"/>
      <c r="AP78" s="22"/>
      <c r="AQ78" s="22"/>
      <c r="AR78" s="22"/>
      <c r="AS78" s="22"/>
      <c r="AT78" s="1"/>
      <c r="AV78" s="249"/>
      <c r="AX78" s="1"/>
      <c r="AY78" s="2"/>
      <c r="CD78" s="2"/>
      <c r="DO78" s="253"/>
    </row>
    <row r="79" spans="1:119" ht="17.100000000000001" customHeight="1">
      <c r="A79" s="184" t="s">
        <v>337</v>
      </c>
      <c r="B79" s="160" t="s">
        <v>117</v>
      </c>
      <c r="C79" s="346" t="s">
        <v>97</v>
      </c>
      <c r="D79" s="347"/>
      <c r="E79" s="347"/>
      <c r="F79" s="347"/>
      <c r="G79" s="347"/>
      <c r="H79" s="347"/>
      <c r="I79" s="347"/>
      <c r="J79" s="347"/>
      <c r="K79" s="347"/>
      <c r="L79" s="347"/>
      <c r="M79" s="347"/>
      <c r="N79" s="347"/>
      <c r="O79" s="347"/>
      <c r="P79" s="347"/>
      <c r="Q79" s="347"/>
      <c r="R79" s="347"/>
      <c r="V79" s="2"/>
      <c r="W79" s="254"/>
      <c r="X79" s="2"/>
      <c r="AJ79" s="1"/>
      <c r="AK79" s="26"/>
      <c r="AL79" s="1"/>
      <c r="AM79" s="22"/>
      <c r="AN79" s="22"/>
      <c r="AO79" s="22"/>
      <c r="AP79" s="22"/>
      <c r="AQ79" s="22"/>
      <c r="AR79" s="22"/>
      <c r="AS79" s="22"/>
      <c r="AT79" s="1"/>
      <c r="AV79" s="249"/>
      <c r="AX79" s="287" t="s">
        <v>393</v>
      </c>
      <c r="AY79" s="2"/>
      <c r="CD79" s="2"/>
      <c r="DO79" s="253"/>
    </row>
    <row r="80" spans="1:119" ht="16.5">
      <c r="A80" s="184">
        <v>64</v>
      </c>
      <c r="B80" s="158" t="s">
        <v>206</v>
      </c>
      <c r="C80" s="181" t="s">
        <v>42</v>
      </c>
      <c r="D80" s="155" t="s">
        <v>43</v>
      </c>
      <c r="E80" s="155" t="s">
        <v>44</v>
      </c>
      <c r="F80" s="155" t="s">
        <v>334</v>
      </c>
      <c r="G80" s="155" t="s">
        <v>161</v>
      </c>
      <c r="H80" s="155" t="s">
        <v>162</v>
      </c>
      <c r="I80" s="155" t="s">
        <v>56</v>
      </c>
      <c r="J80" s="155" t="s">
        <v>57</v>
      </c>
      <c r="K80" s="155" t="s">
        <v>58</v>
      </c>
      <c r="L80" s="155" t="s">
        <v>306</v>
      </c>
      <c r="M80" s="155" t="s">
        <v>307</v>
      </c>
      <c r="N80" s="155" t="s">
        <v>308</v>
      </c>
      <c r="O80" s="155" t="s">
        <v>309</v>
      </c>
      <c r="P80" s="155" t="s">
        <v>310</v>
      </c>
      <c r="Q80" s="155" t="s">
        <v>311</v>
      </c>
      <c r="R80" s="155" t="s">
        <v>205</v>
      </c>
      <c r="S80" s="2"/>
      <c r="T80" s="2"/>
      <c r="U80" s="2"/>
      <c r="V80" s="2"/>
      <c r="W80" s="254"/>
      <c r="Y80" s="287" t="s">
        <v>395</v>
      </c>
      <c r="AJ80" s="1"/>
      <c r="AK80" s="26"/>
      <c r="AL80" s="22"/>
      <c r="AM80" s="22"/>
      <c r="AN80" s="22"/>
      <c r="AO80" s="22"/>
      <c r="AP80" s="22"/>
      <c r="AQ80" s="22"/>
      <c r="AR80" s="22"/>
      <c r="AS80" s="22"/>
      <c r="AT80" s="1"/>
      <c r="AV80" s="249"/>
      <c r="AX80" s="287" t="s">
        <v>432</v>
      </c>
      <c r="AY80" s="2"/>
      <c r="CD80" s="2"/>
      <c r="DO80" s="253"/>
    </row>
    <row r="81" spans="1:119" ht="16.5">
      <c r="A81" s="35" t="s">
        <v>51</v>
      </c>
      <c r="B81" s="159" t="s">
        <v>230</v>
      </c>
      <c r="C81" s="156">
        <f>IF((Visualisation!$E64-Visualisation!E64)&gt;0,1,0)</f>
        <v>0</v>
      </c>
      <c r="D81" s="156">
        <f>IF((Visualisation!$E64-Visualisation!F64)&gt;0,1,0)</f>
        <v>0</v>
      </c>
      <c r="E81" s="156">
        <f>IF((Visualisation!$E64-Visualisation!G64)&gt;0,1,0)</f>
        <v>0</v>
      </c>
      <c r="F81" s="156">
        <f>IF((Visualisation!$E64-Visualisation!H64)&gt;0,1,0)</f>
        <v>0</v>
      </c>
      <c r="G81" s="156">
        <f>IF((Visualisation!$E64-Visualisation!I64)&gt;0,1,0)</f>
        <v>0</v>
      </c>
      <c r="H81" s="156">
        <f>IF((Visualisation!$E64-Visualisation!J64)&gt;0,1,0)</f>
        <v>0</v>
      </c>
      <c r="I81" s="156">
        <f>IF((Visualisation!$E64-Visualisation!K64)&gt;0,1,0)</f>
        <v>0</v>
      </c>
      <c r="J81" s="156">
        <f>IF((Visualisation!$E64-Visualisation!L64)&gt;0,1,0)</f>
        <v>0</v>
      </c>
      <c r="K81" s="156">
        <f>IF((Visualisation!$E64-Visualisation!M64)&gt;0,1,0)</f>
        <v>0</v>
      </c>
      <c r="L81" s="156">
        <f>IF((Visualisation!$E64-Visualisation!N64)&gt;0,1,0)</f>
        <v>0</v>
      </c>
      <c r="M81" s="156">
        <f>IF((Visualisation!$E64-Visualisation!O64)&gt;0,1,0)</f>
        <v>0</v>
      </c>
      <c r="N81" s="156">
        <f>IF((Visualisation!$E64-Visualisation!P64)&gt;0,1,0)</f>
        <v>0</v>
      </c>
      <c r="O81" s="156">
        <f>IF((Visualisation!$E64-Visualisation!Q64)&gt;0,1,0)</f>
        <v>1</v>
      </c>
      <c r="P81" s="156">
        <f>IF((Visualisation!$E64-Visualisation!R64)&gt;0,1,0)</f>
        <v>0</v>
      </c>
      <c r="Q81" s="156">
        <f>IF((Visualisation!$E64-Visualisation!S64)&gt;0,1,0)</f>
        <v>0</v>
      </c>
      <c r="R81" s="156">
        <f>IF((Visualisation!$E64-Visualisation!T64)&gt;0,1,0)</f>
        <v>0</v>
      </c>
      <c r="S81" s="2"/>
      <c r="T81" s="2"/>
      <c r="U81" s="2"/>
      <c r="V81" s="2"/>
      <c r="W81" s="254"/>
      <c r="Y81" s="287" t="s">
        <v>396</v>
      </c>
      <c r="AJ81" s="1"/>
      <c r="AK81" s="26"/>
      <c r="AL81" s="22"/>
      <c r="AM81" s="22"/>
      <c r="AN81" s="22"/>
      <c r="AO81" s="22"/>
      <c r="AP81" s="22"/>
      <c r="AQ81" s="22"/>
      <c r="AR81" s="22"/>
      <c r="AS81" s="22"/>
      <c r="AT81" s="1"/>
      <c r="AV81" s="249"/>
      <c r="AX81" s="287" t="s">
        <v>431</v>
      </c>
      <c r="AY81" s="2"/>
      <c r="CD81" s="2"/>
      <c r="DO81" s="253"/>
    </row>
    <row r="82" spans="1:119" ht="16.5">
      <c r="A82" s="35" t="s">
        <v>151</v>
      </c>
      <c r="B82" s="159" t="s">
        <v>231</v>
      </c>
      <c r="C82" s="157">
        <f>IF((Visualisation!$F64-Visualisation!E64)&gt;0,1,0)</f>
        <v>1</v>
      </c>
      <c r="D82" s="157">
        <f>IF((Visualisation!$F64-Visualisation!F64)&gt;0,1,0)</f>
        <v>0</v>
      </c>
      <c r="E82" s="157">
        <f>IF((Visualisation!$F64-Visualisation!G64)&gt;0,1,0)</f>
        <v>1</v>
      </c>
      <c r="F82" s="157">
        <f>IF((Visualisation!$F64-Visualisation!H64)&gt;0,1,0)</f>
        <v>0</v>
      </c>
      <c r="G82" s="157">
        <f>IF((Visualisation!$F64-Visualisation!I64)&gt;0,1,0)</f>
        <v>0</v>
      </c>
      <c r="H82" s="157">
        <f>IF((Visualisation!$F64-Visualisation!J64)&gt;0,1,0)</f>
        <v>0</v>
      </c>
      <c r="I82" s="157">
        <f>IF((Visualisation!$F64-Visualisation!K64)&gt;0,1,0)</f>
        <v>0</v>
      </c>
      <c r="J82" s="157">
        <f>IF((Visualisation!$F64-Visualisation!L64)&gt;0,1,0)</f>
        <v>0</v>
      </c>
      <c r="K82" s="157">
        <f>IF((Visualisation!$F64-Visualisation!M64)&gt;0,1,0)</f>
        <v>0</v>
      </c>
      <c r="L82" s="157">
        <f>IF((Visualisation!$F64-Visualisation!N64)&gt;0,1,0)</f>
        <v>0</v>
      </c>
      <c r="M82" s="157">
        <f>IF((Visualisation!$F64-Visualisation!O64)&gt;0,1,0)</f>
        <v>0</v>
      </c>
      <c r="N82" s="157">
        <f>IF((Visualisation!$F64-Visualisation!P64)&gt;0,1,0)</f>
        <v>0</v>
      </c>
      <c r="O82" s="157">
        <f>IF((Visualisation!$F64-Visualisation!Q64)&gt;0,1,0)</f>
        <v>1</v>
      </c>
      <c r="P82" s="157">
        <f>IF((Visualisation!$F64-Visualisation!R64)&gt;0,1,0)</f>
        <v>0</v>
      </c>
      <c r="Q82" s="157">
        <f>IF((Visualisation!$F64-Visualisation!S64)&gt;0,1,0)</f>
        <v>0</v>
      </c>
      <c r="R82" s="157">
        <f>IF((Visualisation!$F64-Visualisation!T64)&gt;0,1,0)</f>
        <v>0</v>
      </c>
      <c r="S82" s="2"/>
      <c r="T82" s="2"/>
      <c r="U82" s="2"/>
      <c r="V82" s="1"/>
      <c r="W82" s="249"/>
      <c r="Y82" s="287" t="s">
        <v>383</v>
      </c>
      <c r="AJ82" s="1"/>
      <c r="AK82" s="26"/>
      <c r="AL82" s="22"/>
      <c r="AM82" s="22"/>
      <c r="AN82" s="22"/>
      <c r="AO82" s="22"/>
      <c r="AP82" s="22"/>
      <c r="AQ82" s="22"/>
      <c r="AR82" s="22"/>
      <c r="AS82" s="22"/>
      <c r="AT82" s="1"/>
      <c r="AV82" s="249"/>
      <c r="AX82" s="287" t="s">
        <v>386</v>
      </c>
      <c r="AY82" s="2"/>
      <c r="CD82" s="2"/>
      <c r="DO82" s="253"/>
    </row>
    <row r="83" spans="1:119" ht="16.5">
      <c r="A83" s="35" t="s">
        <v>293</v>
      </c>
      <c r="B83" s="159" t="s">
        <v>232</v>
      </c>
      <c r="C83" s="157">
        <f>IF((Visualisation!$G64-Visualisation!E64)&gt;0,1,0)</f>
        <v>1</v>
      </c>
      <c r="D83" s="157">
        <f>IF((Visualisation!$G64-Visualisation!F64)&gt;0,1,0)</f>
        <v>0</v>
      </c>
      <c r="E83" s="157">
        <f>IF((Visualisation!$G64-Visualisation!G64)&gt;0,1,0)</f>
        <v>0</v>
      </c>
      <c r="F83" s="157">
        <f>IF((Visualisation!$G64-Visualisation!H64)&gt;0,1,0)</f>
        <v>0</v>
      </c>
      <c r="G83" s="157">
        <f>IF((Visualisation!$G64-Visualisation!I64)&gt;0,1,0)</f>
        <v>0</v>
      </c>
      <c r="H83" s="157">
        <f>IF((Visualisation!$G64-Visualisation!J64)&gt;0,1,0)</f>
        <v>0</v>
      </c>
      <c r="I83" s="157">
        <f>IF((Visualisation!$G64-Visualisation!K64)&gt;0,1,0)</f>
        <v>0</v>
      </c>
      <c r="J83" s="157">
        <f>IF((Visualisation!$G64-Visualisation!L64)&gt;0,1,0)</f>
        <v>0</v>
      </c>
      <c r="K83" s="157">
        <f>IF((Visualisation!$G64-Visualisation!M64)&gt;0,1,0)</f>
        <v>0</v>
      </c>
      <c r="L83" s="157">
        <f>IF((Visualisation!$G64-Visualisation!N64)&gt;0,1,0)</f>
        <v>0</v>
      </c>
      <c r="M83" s="157">
        <f>IF((Visualisation!$G64-Visualisation!O64)&gt;0,1,0)</f>
        <v>0</v>
      </c>
      <c r="N83" s="157">
        <f>IF((Visualisation!$G64-Visualisation!P64)&gt;0,1,0)</f>
        <v>0</v>
      </c>
      <c r="O83" s="157">
        <f>IF((Visualisation!$G64-Visualisation!Q64)&gt;0,1,0)</f>
        <v>1</v>
      </c>
      <c r="P83" s="157">
        <f>IF((Visualisation!$G64-Visualisation!R64)&gt;0,1,0)</f>
        <v>0</v>
      </c>
      <c r="Q83" s="157">
        <f>IF((Visualisation!$G64-Visualisation!S64)&gt;0,1,0)</f>
        <v>0</v>
      </c>
      <c r="R83" s="157">
        <f>IF((Visualisation!$G64-Visualisation!T64)&gt;0,1,0)</f>
        <v>0</v>
      </c>
      <c r="S83" s="2"/>
      <c r="T83" s="2"/>
      <c r="U83" s="2"/>
      <c r="V83" s="2"/>
      <c r="W83" s="254"/>
      <c r="Y83" s="287" t="s">
        <v>277</v>
      </c>
      <c r="AA83" s="36"/>
      <c r="AJ83" s="1"/>
      <c r="AK83" s="26"/>
      <c r="AL83" s="22"/>
      <c r="AM83" s="22"/>
      <c r="AN83" s="22"/>
      <c r="AO83" s="22"/>
      <c r="AP83" s="22"/>
      <c r="AQ83" s="22"/>
      <c r="AR83" s="22"/>
      <c r="AS83" s="22"/>
      <c r="AT83" s="1"/>
      <c r="AV83" s="249"/>
      <c r="AX83" s="287" t="s">
        <v>397</v>
      </c>
      <c r="AY83" s="2"/>
      <c r="CD83" s="2"/>
      <c r="DO83" s="253"/>
    </row>
    <row r="84" spans="1:119" ht="16.5">
      <c r="A84" s="35" t="s">
        <v>243</v>
      </c>
      <c r="B84" s="159" t="s">
        <v>233</v>
      </c>
      <c r="C84" s="157">
        <f>IF((Visualisation!$H64-Visualisation!E64)&gt;0,1,0)</f>
        <v>1</v>
      </c>
      <c r="D84" s="157">
        <f>IF((Visualisation!$H64-Visualisation!F64)&gt;0,1,0)</f>
        <v>1</v>
      </c>
      <c r="E84" s="157">
        <f>IF((Visualisation!$H64-Visualisation!G64)&gt;0,1,0)</f>
        <v>1</v>
      </c>
      <c r="F84" s="157">
        <f>IF((Visualisation!$H64-Visualisation!H64)&gt;0,1,0)</f>
        <v>0</v>
      </c>
      <c r="G84" s="157">
        <f>IF((Visualisation!$H64-Visualisation!I64)&gt;0,1,0)</f>
        <v>0</v>
      </c>
      <c r="H84" s="157">
        <f>IF((Visualisation!$H64-Visualisation!J64)&gt;0,1,0)</f>
        <v>0</v>
      </c>
      <c r="I84" s="157">
        <f>IF((Visualisation!$H64-Visualisation!K64)&gt;0,1,0)</f>
        <v>1</v>
      </c>
      <c r="J84" s="157">
        <f>IF((Visualisation!$H64-Visualisation!L64)&gt;0,1,0)</f>
        <v>0</v>
      </c>
      <c r="K84" s="157">
        <f>IF((Visualisation!$H64-Visualisation!M64)&gt;0,1,0)</f>
        <v>0</v>
      </c>
      <c r="L84" s="157">
        <f>IF((Visualisation!$H64-Visualisation!N64)&gt;0,1,0)</f>
        <v>1</v>
      </c>
      <c r="M84" s="157">
        <f>IF((Visualisation!$H64-Visualisation!O64)&gt;0,1,0)</f>
        <v>0</v>
      </c>
      <c r="N84" s="157">
        <f>IF((Visualisation!$H64-Visualisation!P64)&gt;0,1,0)</f>
        <v>0</v>
      </c>
      <c r="O84" s="157">
        <f>IF((Visualisation!$H64-Visualisation!Q64)&gt;0,1,0)</f>
        <v>1</v>
      </c>
      <c r="P84" s="157">
        <f>IF((Visualisation!$H64-Visualisation!R64)&gt;0,1,0)</f>
        <v>0</v>
      </c>
      <c r="Q84" s="157">
        <f>IF((Visualisation!$H64-Visualisation!S64)&gt;0,1,0)</f>
        <v>0</v>
      </c>
      <c r="R84" s="157">
        <f>IF((Visualisation!$H64-Visualisation!T64)&gt;0,1,0)</f>
        <v>0</v>
      </c>
      <c r="S84" s="2"/>
      <c r="T84" s="2"/>
      <c r="U84" s="2"/>
      <c r="V84" s="2"/>
      <c r="W84" s="254"/>
      <c r="Y84" s="287" t="s">
        <v>398</v>
      </c>
      <c r="AA84" s="23"/>
      <c r="AJ84" s="1"/>
      <c r="AK84" s="26"/>
      <c r="AL84" s="22"/>
      <c r="AM84" s="22"/>
      <c r="AN84" s="22"/>
      <c r="AO84" s="22"/>
      <c r="AP84" s="22"/>
      <c r="AQ84" s="22"/>
      <c r="AR84" s="22"/>
      <c r="AS84" s="22"/>
      <c r="AT84" s="1"/>
      <c r="AV84" s="249"/>
      <c r="AX84" s="50"/>
      <c r="AY84" s="1"/>
      <c r="BD84" s="287"/>
      <c r="CD84" s="2"/>
      <c r="DO84" s="253"/>
    </row>
    <row r="85" spans="1:119" ht="17.25" thickBot="1">
      <c r="A85" s="35" t="s">
        <v>294</v>
      </c>
      <c r="B85" s="159" t="s">
        <v>234</v>
      </c>
      <c r="C85" s="157">
        <f>IF((Visualisation!$I64-Visualisation!E64)&gt;0,1,0)</f>
        <v>1</v>
      </c>
      <c r="D85" s="157">
        <f>IF((Visualisation!$I64-Visualisation!F64)&gt;0,1,0)</f>
        <v>1</v>
      </c>
      <c r="E85" s="157">
        <f>IF((Visualisation!$I64-Visualisation!G64)&gt;0,1,0)</f>
        <v>1</v>
      </c>
      <c r="F85" s="157">
        <f>IF((Visualisation!$I64-Visualisation!H64)&gt;0,1,0)</f>
        <v>1</v>
      </c>
      <c r="G85" s="157">
        <f>IF((Visualisation!$I64-Visualisation!I64)&gt;0,1,0)</f>
        <v>0</v>
      </c>
      <c r="H85" s="157">
        <f>IF((Visualisation!$I64-Visualisation!J64)&gt;0,1,0)</f>
        <v>0</v>
      </c>
      <c r="I85" s="157">
        <f>IF((Visualisation!$I64-Visualisation!K64)&gt;0,1,0)</f>
        <v>1</v>
      </c>
      <c r="J85" s="157">
        <f>IF((Visualisation!$I64-Visualisation!L64)&gt;0,1,0)</f>
        <v>0</v>
      </c>
      <c r="K85" s="157">
        <f>IF((Visualisation!$I64-Visualisation!M64)&gt;0,1,0)</f>
        <v>0</v>
      </c>
      <c r="L85" s="157">
        <f>IF((Visualisation!$I64-Visualisation!N64)&gt;0,1,0)</f>
        <v>1</v>
      </c>
      <c r="M85" s="157">
        <f>IF((Visualisation!$I64-Visualisation!O64)&gt;0,1,0)</f>
        <v>1</v>
      </c>
      <c r="N85" s="157">
        <f>IF((Visualisation!$I64-Visualisation!P64)&gt;0,1,0)</f>
        <v>0</v>
      </c>
      <c r="O85" s="157">
        <f>IF((Visualisation!$I64-Visualisation!Q64)&gt;0,1,0)</f>
        <v>1</v>
      </c>
      <c r="P85" s="157">
        <f>IF((Visualisation!$I64-Visualisation!R64)&gt;0,1,0)</f>
        <v>1</v>
      </c>
      <c r="Q85" s="157">
        <f>IF((Visualisation!$I64-Visualisation!S64)&gt;0,1,0)</f>
        <v>1</v>
      </c>
      <c r="R85" s="157">
        <f>IF((Visualisation!$I64-Visualisation!T64)&gt;0,1,0)</f>
        <v>0</v>
      </c>
      <c r="S85" s="2"/>
      <c r="T85" s="2"/>
      <c r="U85" s="2"/>
      <c r="V85" s="2"/>
      <c r="W85" s="254"/>
      <c r="Y85" s="287" t="s">
        <v>217</v>
      </c>
      <c r="AJ85" s="1"/>
      <c r="AK85" s="1"/>
      <c r="AL85" s="22"/>
      <c r="AM85" s="22"/>
      <c r="AN85" s="22"/>
      <c r="AO85" s="22"/>
      <c r="AP85" s="22"/>
      <c r="AQ85" s="22"/>
      <c r="AR85" s="22"/>
      <c r="AS85" s="22"/>
      <c r="AT85" s="1"/>
      <c r="AV85" s="249"/>
      <c r="AX85" s="360"/>
      <c r="AY85" s="361"/>
      <c r="BD85" s="287" t="s">
        <v>10</v>
      </c>
      <c r="CD85" s="2"/>
      <c r="DO85" s="253"/>
    </row>
    <row r="86" spans="1:119" ht="15.75" thickBot="1">
      <c r="A86" s="35" t="s">
        <v>203</v>
      </c>
      <c r="B86" s="159" t="s">
        <v>235</v>
      </c>
      <c r="C86" s="157">
        <f>IF((Visualisation!$J64-Visualisation!E64)&gt;0,1,0)</f>
        <v>1</v>
      </c>
      <c r="D86" s="157">
        <f>IF((Visualisation!$J64-Visualisation!F64)&gt;0,1,0)</f>
        <v>1</v>
      </c>
      <c r="E86" s="157">
        <f>IF((Visualisation!$J64-Visualisation!G64)&gt;0,1,0)</f>
        <v>1</v>
      </c>
      <c r="F86" s="157">
        <f>IF((Visualisation!$J64-Visualisation!H64)&gt;0,1,0)</f>
        <v>1</v>
      </c>
      <c r="G86" s="157">
        <f>IF((Visualisation!$J64-Visualisation!I64)&gt;0,1,0)</f>
        <v>1</v>
      </c>
      <c r="H86" s="157">
        <f>IF((Visualisation!$J64-Visualisation!J64)&gt;0,1,0)</f>
        <v>0</v>
      </c>
      <c r="I86" s="157">
        <f>IF((Visualisation!$J64-Visualisation!K64)&gt;0,1,0)</f>
        <v>1</v>
      </c>
      <c r="J86" s="157">
        <f>IF((Visualisation!$J64-Visualisation!L64)&gt;0,1,0)</f>
        <v>1</v>
      </c>
      <c r="K86" s="157">
        <f>IF((Visualisation!$J64-Visualisation!M64)&gt;0,1,0)</f>
        <v>1</v>
      </c>
      <c r="L86" s="157">
        <f>IF((Visualisation!$J64-Visualisation!N64)&gt;0,1,0)</f>
        <v>1</v>
      </c>
      <c r="M86" s="157">
        <f>IF((Visualisation!$J64-Visualisation!O64)&gt;0,1,0)</f>
        <v>1</v>
      </c>
      <c r="N86" s="157">
        <f>IF((Visualisation!$J64-Visualisation!P64)&gt;0,1,0)</f>
        <v>1</v>
      </c>
      <c r="O86" s="157">
        <f>IF((Visualisation!$J64-Visualisation!Q64)&gt;0,1,0)</f>
        <v>1</v>
      </c>
      <c r="P86" s="157">
        <f>IF((Visualisation!$J64-Visualisation!R64)&gt;0,1,0)</f>
        <v>1</v>
      </c>
      <c r="Q86" s="157">
        <f>IF((Visualisation!$J64-Visualisation!S64)&gt;0,1,0)</f>
        <v>1</v>
      </c>
      <c r="R86" s="157">
        <f>IF((Visualisation!$J64-Visualisation!T64)&gt;0,1,0)</f>
        <v>0</v>
      </c>
      <c r="S86" s="2"/>
      <c r="T86" s="2"/>
      <c r="U86" s="2"/>
      <c r="V86" s="2"/>
      <c r="W86" s="254"/>
      <c r="X86" s="2"/>
      <c r="AA86" s="358"/>
      <c r="AB86" s="359"/>
      <c r="AC86" s="359"/>
      <c r="AD86" s="2"/>
      <c r="AE86" s="2"/>
      <c r="AF86" s="2"/>
      <c r="AG86" s="2"/>
      <c r="AH86" s="2"/>
      <c r="AI86" s="2"/>
      <c r="AJ86" s="1"/>
      <c r="AK86" s="52"/>
      <c r="AL86" s="22"/>
      <c r="AM86" s="22"/>
      <c r="AN86" s="22"/>
      <c r="AO86" s="22"/>
      <c r="AP86" s="22"/>
      <c r="AQ86" s="22"/>
      <c r="AR86" s="22"/>
      <c r="AS86" s="22"/>
      <c r="AT86" s="1"/>
      <c r="AU86" s="1"/>
      <c r="AV86" s="249"/>
      <c r="AX86" s="1"/>
      <c r="AY86" s="1"/>
      <c r="BD86" s="38">
        <v>-1</v>
      </c>
      <c r="CD86" s="2"/>
      <c r="DO86" s="253"/>
    </row>
    <row r="87" spans="1:119">
      <c r="A87" s="35" t="s">
        <v>204</v>
      </c>
      <c r="B87" s="159" t="s">
        <v>236</v>
      </c>
      <c r="C87" s="157">
        <f>IF((Visualisation!$K64-Visualisation!E64)&gt;0,1,0)</f>
        <v>1</v>
      </c>
      <c r="D87" s="157">
        <f>IF((Visualisation!$K64-Visualisation!F64)&gt;0,1,0)</f>
        <v>1</v>
      </c>
      <c r="E87" s="157">
        <f>IF((Visualisation!$K64-Visualisation!G64)&gt;0,1,0)</f>
        <v>1</v>
      </c>
      <c r="F87" s="157">
        <f>IF((Visualisation!$K64-Visualisation!H64)&gt;0,1,0)</f>
        <v>0</v>
      </c>
      <c r="G87" s="157">
        <f>IF((Visualisation!$K64-Visualisation!I64)&gt;0,1,0)</f>
        <v>0</v>
      </c>
      <c r="H87" s="157">
        <f>IF((Visualisation!$K64-Visualisation!J64)&gt;0,1,0)</f>
        <v>0</v>
      </c>
      <c r="I87" s="157">
        <f>IF((Visualisation!$K64-Visualisation!K64)&gt;0,1,0)</f>
        <v>0</v>
      </c>
      <c r="J87" s="157">
        <f>IF((Visualisation!$K64-Visualisation!L64)&gt;0,1,0)</f>
        <v>0</v>
      </c>
      <c r="K87" s="157">
        <f>IF((Visualisation!$K64-Visualisation!M64)&gt;0,1,0)</f>
        <v>0</v>
      </c>
      <c r="L87" s="157">
        <f>IF((Visualisation!$K64-Visualisation!N64)&gt;0,1,0)</f>
        <v>0</v>
      </c>
      <c r="M87" s="157">
        <f>IF((Visualisation!$K64-Visualisation!O64)&gt;0,1,0)</f>
        <v>0</v>
      </c>
      <c r="N87" s="157">
        <f>IF((Visualisation!$K64-Visualisation!P64)&gt;0,1,0)</f>
        <v>0</v>
      </c>
      <c r="O87" s="157">
        <f>IF((Visualisation!$K64-Visualisation!Q64)&gt;0,1,0)</f>
        <v>1</v>
      </c>
      <c r="P87" s="157">
        <f>IF((Visualisation!$K64-Visualisation!R64)&gt;0,1,0)</f>
        <v>0</v>
      </c>
      <c r="Q87" s="157">
        <f>IF((Visualisation!$K64-Visualisation!S64)&gt;0,1,0)</f>
        <v>0</v>
      </c>
      <c r="R87" s="157">
        <f>IF((Visualisation!$K64-Visualisation!T64)&gt;0,1,0)</f>
        <v>0</v>
      </c>
      <c r="S87" s="2"/>
      <c r="T87" s="2"/>
      <c r="U87" s="2"/>
      <c r="V87" s="2"/>
      <c r="W87" s="254"/>
      <c r="X87" s="2"/>
      <c r="AA87" s="37"/>
      <c r="AB87" s="14"/>
      <c r="AC87" s="26"/>
      <c r="AD87" s="26"/>
      <c r="AE87" s="26"/>
      <c r="AF87" s="26"/>
      <c r="AG87" s="26"/>
      <c r="AH87" s="26"/>
      <c r="AI87" s="20"/>
      <c r="AJ87" s="20"/>
      <c r="AK87" s="41"/>
      <c r="AL87" s="41"/>
      <c r="AM87" s="41"/>
      <c r="AN87" s="41"/>
      <c r="AO87" s="41"/>
      <c r="AP87" s="41"/>
      <c r="AQ87" s="41"/>
      <c r="AR87" s="41"/>
      <c r="AS87" s="41"/>
      <c r="AT87" s="41"/>
      <c r="AU87" s="41"/>
      <c r="AV87" s="250"/>
      <c r="AW87" s="48"/>
      <c r="AX87" s="15"/>
      <c r="AY87" s="2"/>
      <c r="CD87" s="2"/>
      <c r="DO87" s="253"/>
    </row>
    <row r="88" spans="1:119">
      <c r="A88" s="28" t="s">
        <v>73</v>
      </c>
      <c r="B88" s="159" t="s">
        <v>290</v>
      </c>
      <c r="C88" s="157">
        <f>IF((Visualisation!$L64-Visualisation!E64)&gt;0,1,0)</f>
        <v>1</v>
      </c>
      <c r="D88" s="157">
        <f>IF((Visualisation!$L64-Visualisation!F64)&gt;0,1,0)</f>
        <v>1</v>
      </c>
      <c r="E88" s="157">
        <f>IF((Visualisation!$L64-Visualisation!G64)&gt;0,1,0)</f>
        <v>1</v>
      </c>
      <c r="F88" s="157">
        <f>IF((Visualisation!$L64-Visualisation!H64)&gt;0,1,0)</f>
        <v>1</v>
      </c>
      <c r="G88" s="157">
        <f>IF((Visualisation!$L64-Visualisation!I64)&gt;0,1,0)</f>
        <v>1</v>
      </c>
      <c r="H88" s="157">
        <f>IF((Visualisation!$L64-Visualisation!J64)&gt;0,1,0)</f>
        <v>0</v>
      </c>
      <c r="I88" s="157">
        <f>IF((Visualisation!$L64-Visualisation!K64)&gt;0,1,0)</f>
        <v>1</v>
      </c>
      <c r="J88" s="157">
        <f>IF((Visualisation!$L64-Visualisation!L64)&gt;0,1,0)</f>
        <v>0</v>
      </c>
      <c r="K88" s="157">
        <f>IF((Visualisation!$L64-Visualisation!M64)&gt;0,1,0)</f>
        <v>1</v>
      </c>
      <c r="L88" s="157">
        <f>IF((Visualisation!$L64-Visualisation!N64)&gt;0,1,0)</f>
        <v>1</v>
      </c>
      <c r="M88" s="157">
        <f>IF((Visualisation!$L64-Visualisation!O64)&gt;0,1,0)</f>
        <v>1</v>
      </c>
      <c r="N88" s="157">
        <f>IF((Visualisation!$L64-Visualisation!P64)&gt;0,1,0)</f>
        <v>0</v>
      </c>
      <c r="O88" s="157">
        <f>IF((Visualisation!$L64-Visualisation!Q64)&gt;0,1,0)</f>
        <v>1</v>
      </c>
      <c r="P88" s="157">
        <f>IF((Visualisation!$L64-Visualisation!R64)&gt;0,1,0)</f>
        <v>1</v>
      </c>
      <c r="Q88" s="157">
        <f>IF((Visualisation!$L64-Visualisation!S64)&gt;0,1,0)</f>
        <v>1</v>
      </c>
      <c r="R88" s="157">
        <f>IF((Visualisation!$L64-Visualisation!T64)&gt;0,1,0)</f>
        <v>0</v>
      </c>
      <c r="S88" s="2"/>
      <c r="T88" s="2"/>
      <c r="U88" s="2"/>
      <c r="V88" s="2"/>
      <c r="W88" s="254"/>
      <c r="X88" s="2"/>
      <c r="Y88" s="2"/>
      <c r="Z88" s="2"/>
      <c r="AA88" s="27"/>
      <c r="AB88" s="43" t="s">
        <v>301</v>
      </c>
      <c r="AC88" s="43" t="s">
        <v>151</v>
      </c>
      <c r="AD88" s="43" t="s">
        <v>242</v>
      </c>
      <c r="AE88" s="43" t="s">
        <v>243</v>
      </c>
      <c r="AF88" s="43" t="s">
        <v>244</v>
      </c>
      <c r="AG88" s="43" t="s">
        <v>203</v>
      </c>
      <c r="AH88" s="43" t="s">
        <v>204</v>
      </c>
      <c r="AI88" s="26" t="s">
        <v>73</v>
      </c>
      <c r="AJ88" s="26" t="s">
        <v>72</v>
      </c>
      <c r="AK88" s="26" t="s">
        <v>71</v>
      </c>
      <c r="AL88" s="43" t="s">
        <v>70</v>
      </c>
      <c r="AM88" s="43" t="s">
        <v>338</v>
      </c>
      <c r="AN88" s="43" t="s">
        <v>89</v>
      </c>
      <c r="AO88" s="43" t="s">
        <v>88</v>
      </c>
      <c r="AP88" s="43" t="s">
        <v>87</v>
      </c>
      <c r="AQ88" s="26" t="s">
        <v>325</v>
      </c>
      <c r="AR88" s="1"/>
      <c r="AS88" s="1"/>
      <c r="AT88" s="1"/>
      <c r="AU88" s="1"/>
      <c r="AV88" s="249"/>
      <c r="AX88" s="1"/>
      <c r="AY88" s="2"/>
      <c r="AZ88" s="2"/>
      <c r="BA88" s="2"/>
      <c r="BB88" s="2"/>
      <c r="BC88" s="2"/>
      <c r="BD88" s="2"/>
      <c r="BE88" s="2"/>
      <c r="BF88" s="2"/>
      <c r="BG88" s="2"/>
      <c r="BH88" s="2"/>
      <c r="BI88" s="2"/>
      <c r="BJ88" s="2"/>
      <c r="BK88" s="2"/>
      <c r="BL88" s="2"/>
      <c r="BM88" s="2"/>
      <c r="BN88" s="2"/>
      <c r="BO88" s="2"/>
      <c r="BP88" s="2"/>
      <c r="BQ88" s="2"/>
      <c r="BR88" s="2"/>
      <c r="BS88" s="2"/>
      <c r="BT88" s="2"/>
      <c r="BU88" s="2"/>
      <c r="BV88" s="2"/>
      <c r="BX88" s="2"/>
      <c r="BY88" s="2"/>
      <c r="BZ88" s="2"/>
      <c r="CB88" s="2"/>
      <c r="CC88" s="2"/>
      <c r="CD88" s="2"/>
      <c r="CF88" s="2"/>
      <c r="CG88" s="2"/>
      <c r="CH88" s="2"/>
      <c r="CJ88" s="2"/>
      <c r="CK88" s="2"/>
      <c r="CL88" s="2"/>
      <c r="CN88" s="2"/>
      <c r="CO88" s="2"/>
      <c r="CP88" s="2"/>
      <c r="CR88" s="2"/>
      <c r="CS88" s="2"/>
      <c r="CT88" s="2"/>
      <c r="CV88" s="2"/>
      <c r="CW88" s="2"/>
      <c r="CX88" s="2"/>
      <c r="CZ88" s="2"/>
      <c r="DA88" s="2"/>
      <c r="DB88" s="2"/>
      <c r="DD88" s="2"/>
      <c r="DE88" s="2"/>
      <c r="DF88" s="2"/>
      <c r="DH88" s="2"/>
      <c r="DI88" s="2"/>
      <c r="DJ88" s="2"/>
      <c r="DO88" s="253"/>
    </row>
    <row r="89" spans="1:119" ht="14.1" customHeight="1">
      <c r="A89" s="28" t="s">
        <v>72</v>
      </c>
      <c r="B89" s="159" t="s">
        <v>291</v>
      </c>
      <c r="C89" s="157">
        <f>IF((Visualisation!$M64-Visualisation!E64)&gt;0,1,0)</f>
        <v>1</v>
      </c>
      <c r="D89" s="157">
        <f>IF((Visualisation!$M64-Visualisation!F64)&gt;0,1,0)</f>
        <v>1</v>
      </c>
      <c r="E89" s="157">
        <f>IF((Visualisation!$M64-Visualisation!G64)&gt;0,1,0)</f>
        <v>1</v>
      </c>
      <c r="F89" s="157">
        <f>IF((Visualisation!$M64-Visualisation!H64)&gt;0,1,0)</f>
        <v>1</v>
      </c>
      <c r="G89" s="157">
        <f>IF((Visualisation!$M64-Visualisation!I64)&gt;0,1,0)</f>
        <v>1</v>
      </c>
      <c r="H89" s="157">
        <f>IF((Visualisation!$M64-Visualisation!J64)&gt;0,1,0)</f>
        <v>0</v>
      </c>
      <c r="I89" s="157">
        <f>IF((Visualisation!$M64-Visualisation!K64)&gt;0,1,0)</f>
        <v>1</v>
      </c>
      <c r="J89" s="157">
        <f>IF((Visualisation!$M64-Visualisation!L64)&gt;0,1,0)</f>
        <v>0</v>
      </c>
      <c r="K89" s="157">
        <f>IF((Visualisation!$M64-Visualisation!M64)&gt;0,1,0)</f>
        <v>0</v>
      </c>
      <c r="L89" s="157">
        <f>IF((Visualisation!$M64-Visualisation!N64)&gt;0,1,0)</f>
        <v>1</v>
      </c>
      <c r="M89" s="157">
        <f>IF((Visualisation!$M64-Visualisation!O64)&gt;0,1,0)</f>
        <v>1</v>
      </c>
      <c r="N89" s="157">
        <f>IF((Visualisation!$M64-Visualisation!P64)&gt;0,1,0)</f>
        <v>0</v>
      </c>
      <c r="O89" s="157">
        <f>IF((Visualisation!$M64-Visualisation!Q64)&gt;0,1,0)</f>
        <v>1</v>
      </c>
      <c r="P89" s="157">
        <f>IF((Visualisation!$M64-Visualisation!R64)&gt;0,1,0)</f>
        <v>1</v>
      </c>
      <c r="Q89" s="157">
        <f>IF((Visualisation!$M64-Visualisation!S64)&gt;0,1,0)</f>
        <v>1</v>
      </c>
      <c r="R89" s="157">
        <f>IF((Visualisation!$M64-Visualisation!T64)&gt;0,1,0)</f>
        <v>0</v>
      </c>
      <c r="S89" s="2"/>
      <c r="T89" s="2"/>
      <c r="U89" s="2"/>
      <c r="V89" s="2"/>
      <c r="W89" s="254"/>
      <c r="X89" s="2"/>
      <c r="Y89" s="2"/>
      <c r="Z89" s="2"/>
      <c r="AA89" s="158" t="s">
        <v>76</v>
      </c>
      <c r="AB89" s="181" t="s">
        <v>42</v>
      </c>
      <c r="AC89" s="155" t="s">
        <v>43</v>
      </c>
      <c r="AD89" s="155" t="s">
        <v>44</v>
      </c>
      <c r="AE89" s="155" t="s">
        <v>334</v>
      </c>
      <c r="AF89" s="155" t="s">
        <v>161</v>
      </c>
      <c r="AG89" s="155" t="s">
        <v>162</v>
      </c>
      <c r="AH89" s="155" t="s">
        <v>56</v>
      </c>
      <c r="AI89" s="155" t="s">
        <v>57</v>
      </c>
      <c r="AJ89" s="155" t="s">
        <v>58</v>
      </c>
      <c r="AK89" s="155" t="s">
        <v>306</v>
      </c>
      <c r="AL89" s="155" t="s">
        <v>307</v>
      </c>
      <c r="AM89" s="155" t="s">
        <v>308</v>
      </c>
      <c r="AN89" s="155" t="s">
        <v>309</v>
      </c>
      <c r="AO89" s="155" t="s">
        <v>310</v>
      </c>
      <c r="AP89" s="155" t="s">
        <v>311</v>
      </c>
      <c r="AQ89" s="155" t="s">
        <v>205</v>
      </c>
      <c r="AR89" s="154" t="s">
        <v>86</v>
      </c>
      <c r="AS89" s="1"/>
      <c r="AT89" s="1"/>
      <c r="AU89" s="1"/>
      <c r="AV89" s="249"/>
      <c r="AX89" s="37"/>
      <c r="AY89" s="158" t="s">
        <v>245</v>
      </c>
      <c r="AZ89" s="369" t="s">
        <v>146</v>
      </c>
      <c r="BA89" s="370"/>
      <c r="BB89" s="370"/>
      <c r="BC89" s="2"/>
      <c r="BD89" s="353" t="s">
        <v>145</v>
      </c>
      <c r="BE89" s="354"/>
      <c r="BF89" s="354"/>
      <c r="BG89" s="2"/>
      <c r="BH89" s="353" t="s">
        <v>345</v>
      </c>
      <c r="BI89" s="354"/>
      <c r="BJ89" s="354"/>
      <c r="BK89" s="2"/>
      <c r="BL89" s="353" t="s">
        <v>344</v>
      </c>
      <c r="BM89" s="354"/>
      <c r="BN89" s="354"/>
      <c r="BO89" s="2"/>
      <c r="BP89" s="353" t="s">
        <v>343</v>
      </c>
      <c r="BQ89" s="354"/>
      <c r="BR89" s="354"/>
      <c r="BS89" s="2"/>
      <c r="BT89" s="353" t="s">
        <v>342</v>
      </c>
      <c r="BU89" s="354"/>
      <c r="BV89" s="354"/>
      <c r="BX89" s="353" t="s">
        <v>341</v>
      </c>
      <c r="BY89" s="354"/>
      <c r="BZ89" s="354"/>
      <c r="CB89" s="353" t="s">
        <v>14</v>
      </c>
      <c r="CC89" s="354"/>
      <c r="CD89" s="354"/>
      <c r="CF89" s="353" t="s">
        <v>13</v>
      </c>
      <c r="CG89" s="354"/>
      <c r="CH89" s="354"/>
      <c r="CJ89" s="353" t="s">
        <v>12</v>
      </c>
      <c r="CK89" s="354"/>
      <c r="CL89" s="354"/>
      <c r="CN89" s="353" t="s">
        <v>19</v>
      </c>
      <c r="CO89" s="354"/>
      <c r="CP89" s="354"/>
      <c r="CR89" s="353" t="s">
        <v>47</v>
      </c>
      <c r="CS89" s="354"/>
      <c r="CT89" s="354"/>
      <c r="CV89" s="353" t="s">
        <v>33</v>
      </c>
      <c r="CW89" s="354"/>
      <c r="CX89" s="354"/>
      <c r="CZ89" s="353" t="s">
        <v>32</v>
      </c>
      <c r="DA89" s="354"/>
      <c r="DB89" s="354"/>
      <c r="DD89" s="353" t="s">
        <v>31</v>
      </c>
      <c r="DE89" s="354"/>
      <c r="DF89" s="354"/>
      <c r="DH89" s="353" t="s">
        <v>30</v>
      </c>
      <c r="DI89" s="354"/>
      <c r="DJ89" s="354"/>
      <c r="DO89" s="253"/>
    </row>
    <row r="90" spans="1:119">
      <c r="A90" s="35" t="s">
        <v>74</v>
      </c>
      <c r="B90" s="159" t="s">
        <v>292</v>
      </c>
      <c r="C90" s="157">
        <f>IF((Visualisation!$N64-Visualisation!E64)&gt;0,1,0)</f>
        <v>1</v>
      </c>
      <c r="D90" s="157">
        <f>IF((Visualisation!$N64-Visualisation!F64)&gt;0,1,0)</f>
        <v>1</v>
      </c>
      <c r="E90" s="157">
        <f>IF((Visualisation!$N64-Visualisation!G64)&gt;0,1,0)</f>
        <v>1</v>
      </c>
      <c r="F90" s="157">
        <f>IF((Visualisation!$N64-Visualisation!H64)&gt;0,1,0)</f>
        <v>0</v>
      </c>
      <c r="G90" s="157">
        <f>IF((Visualisation!$N64-Visualisation!I64)&gt;0,1,0)</f>
        <v>0</v>
      </c>
      <c r="H90" s="157">
        <f>IF((Visualisation!$N64-Visualisation!J64)&gt;0,1,0)</f>
        <v>0</v>
      </c>
      <c r="I90" s="157">
        <f>IF((Visualisation!$N64-Visualisation!K64)&gt;0,1,0)</f>
        <v>1</v>
      </c>
      <c r="J90" s="157">
        <f>IF((Visualisation!$N64-Visualisation!L64)&gt;0,1,0)</f>
        <v>0</v>
      </c>
      <c r="K90" s="157">
        <f>IF((Visualisation!$N64-Visualisation!M64)&gt;0,1,0)</f>
        <v>0</v>
      </c>
      <c r="L90" s="157">
        <f>IF((Visualisation!$N64-Visualisation!N64)&gt;0,1,0)</f>
        <v>0</v>
      </c>
      <c r="M90" s="157">
        <f>IF((Visualisation!$N64-Visualisation!O64)&gt;0,1,0)</f>
        <v>0</v>
      </c>
      <c r="N90" s="157">
        <f>IF((Visualisation!$N64-Visualisation!P64)&gt;0,1,0)</f>
        <v>0</v>
      </c>
      <c r="O90" s="157">
        <f>IF((Visualisation!$N64-Visualisation!Q64)&gt;0,1,0)</f>
        <v>1</v>
      </c>
      <c r="P90" s="157">
        <f>IF((Visualisation!$N64-Visualisation!R64)&gt;0,1,0)</f>
        <v>0</v>
      </c>
      <c r="Q90" s="157">
        <f>IF((Visualisation!$N64-Visualisation!S64)&gt;0,1,0)</f>
        <v>0</v>
      </c>
      <c r="R90" s="157">
        <f>IF((Visualisation!$N64-Visualisation!T64)&gt;0,1,0)</f>
        <v>0</v>
      </c>
      <c r="S90" s="2"/>
      <c r="T90" s="2"/>
      <c r="U90" s="2"/>
      <c r="W90" s="254"/>
      <c r="X90" s="2"/>
      <c r="Y90" s="2"/>
      <c r="Z90" s="19"/>
      <c r="AA90" s="159" t="s">
        <v>304</v>
      </c>
      <c r="AB90" s="21">
        <f>IFERROR((C81*Visualisation!$G$117)+(C102*Visualisation!$G$118)+(C123*Visualisation!$G$119)+(C144*Visualisation!$G$120)+(C165*Visualisation!$G$121)+(C186*Visualisation!$G$122)+(C207*Visualisation!$G$123)+(C228*Visualisation!$G$124)+(C249*Visualisation!$G$125),"-")</f>
        <v>0</v>
      </c>
      <c r="AC90" s="21">
        <f>IFERROR((D81*Visualisation!$G$117)+(D102*Visualisation!$G$118)+(D123*Visualisation!$G$119)+(D144*Visualisation!$G$120)+(D165*Visualisation!$G$121)+(D186*Visualisation!$G$122)+(D207*Visualisation!$G$123)+(D228*Visualisation!$G$124)+(D249*Visualisation!$G$125),"-")</f>
        <v>1.4841143791370913E-4</v>
      </c>
      <c r="AD90" s="21">
        <f>IFERROR((E81*Visualisation!$G$117)+(E102*Visualisation!$G$118)+(E123*Visualisation!$G$119)+(E144*Visualisation!$G$120)+(E165*Visualisation!$G$121)+(E186*Visualisation!$G$122)+(E207*Visualisation!$G$123)+(E228*Visualisation!$G$124)+(E249*Visualisation!$G$125),"-")</f>
        <v>2.6046380968972844E-2</v>
      </c>
      <c r="AE90" s="21">
        <f>IFERROR((F81*Visualisation!$G$117)+(F102*Visualisation!$G$118)+(F123*Visualisation!$G$119)+(F144*Visualisation!$G$120)+(F165*Visualisation!$G$121)+(F186*Visualisation!$G$122)+(F207*Visualisation!$G$123)+(F228*Visualisation!$G$124)+(F249*Visualisation!$G$125),"-")</f>
        <v>4.3061483809248492E-2</v>
      </c>
      <c r="AF90" s="22">
        <f>IFERROR((G81*Visualisation!$G$117)+(G102*Visualisation!$G$118)+(G123*Visualisation!$G$119)+(G144*Visualisation!$G$120)+(G165*Visualisation!$G$121)+(G186*Visualisation!$G$122)+(G207*Visualisation!$G$123)+(G228*Visualisation!$G$124)+(G249*Visualisation!$G$125),"-")</f>
        <v>3.860215211398841E-2</v>
      </c>
      <c r="AG90" s="21">
        <f>IFERROR((H81*Visualisation!$G$117)+(H102*Visualisation!$G$118)+(H123*Visualisation!$G$119)+(H144*Visualisation!$G$120)+(H165*Visualisation!$G$121)+(H186*Visualisation!$G$122)+(H207*Visualisation!$G$123)+(H228*Visualisation!$G$124)+(H249*Visualisation!$G$125),"-")</f>
        <v>5.180385365484793E-2</v>
      </c>
      <c r="AH90" s="21">
        <f>IFERROR((I81*Visualisation!$G$117)+(I102*Visualisation!$G$118)+(I123*Visualisation!$G$119)+(I144*Visualisation!$G$120)+(I165*Visualisation!$G$121)+(I186*Visualisation!$G$122)+(I207*Visualisation!$G$123)+(I228*Visualisation!$G$124)+(I249*Visualisation!$G$125),"-")</f>
        <v>0.30597107855458278</v>
      </c>
      <c r="AI90" s="21">
        <f>IFERROR((J81*Visualisation!$G$117)+(J102*Visualisation!$G$118)+(J123*Visualisation!$G$119)+(J144*Visualisation!$G$120)+(J165*Visualisation!$G$121)+(J186*Visualisation!$G$122)+(J207*Visualisation!$G$123)+(J228*Visualisation!$G$124)+(J249*Visualisation!$G$125),"-")</f>
        <v>0.3023248926968729</v>
      </c>
      <c r="AJ90" s="22">
        <f>IFERROR((K81*Visualisation!$G$117)+(K102*Visualisation!$G$118)+(K123*Visualisation!$G$119)+(K144*Visualisation!$G$120)+(K165*Visualisation!$G$121)+(K186*Visualisation!$G$122)+(K207*Visualisation!$G$123)+(K228*Visualisation!$G$124)+(K249*Visualisation!$G$125),"-")</f>
        <v>0.38609350099755774</v>
      </c>
      <c r="AK90" s="21">
        <f>IFERROR((L81*Visualisation!$G$117)+(L102*Visualisation!$G$118)+(L123*Visualisation!$G$119)+(L144*Visualisation!$G$120)+(L165*Visualisation!$G$121)+(L186*Visualisation!$G$122)+(L207*Visualisation!$G$123)+(L228*Visualisation!$G$124)+(L249*Visualisation!$G$125),"-")</f>
        <v>9.5526277435946383E-2</v>
      </c>
      <c r="AL90" s="21">
        <f>IFERROR((M81*Visualisation!$G$117)+(M102*Visualisation!$G$118)+(M123*Visualisation!$G$119)+(M144*Visualisation!$G$120)+(M165*Visualisation!$G$121)+(M186*Visualisation!$G$122)+(M207*Visualisation!$G$123)+(M228*Visualisation!$G$124)+(M249*Visualisation!$G$125),"-")</f>
        <v>8.7315005729003581E-2</v>
      </c>
      <c r="AM90" s="21">
        <f>IFERROR((N81*Visualisation!$G$117)+(N102*Visualisation!$G$118)+(N123*Visualisation!$G$119)+(N144*Visualisation!$G$120)+(N165*Visualisation!$G$121)+(N186*Visualisation!$G$122)+(N207*Visualisation!$G$123)+(N228*Visualisation!$G$124)+(N249*Visualisation!$G$125),"-")</f>
        <v>0.14725576115640773</v>
      </c>
      <c r="AN90" s="21">
        <f>IFERROR((O81*Visualisation!$G$117)+(O102*Visualisation!$G$118)+(O123*Visualisation!$G$119)+(O144*Visualisation!$G$120)+(O165*Visualisation!$G$121)+(O186*Visualisation!$G$122)+(O207*Visualisation!$G$123)+(O228*Visualisation!$G$124)+(O249*Visualisation!$G$125),"-")</f>
        <v>0.3918740466151634</v>
      </c>
      <c r="AO90" s="21">
        <f>IFERROR((P81*Visualisation!$G$117)+(P102*Visualisation!$G$118)+(P123*Visualisation!$G$119)+(P144*Visualisation!$G$120)+(P165*Visualisation!$G$121)+(P186*Visualisation!$G$122)+(P207*Visualisation!$G$123)+(P228*Visualisation!$G$124)+(P249*Visualisation!$G$125),"-")</f>
        <v>6.7493628480909396E-3</v>
      </c>
      <c r="AP90" s="21">
        <f>IFERROR((Q81*Visualisation!$G$117)+(Q102*Visualisation!$G$118)+(Q123*Visualisation!$G$119)+(Q144*Visualisation!$G$120)+(Q165*Visualisation!$G$121)+(Q186*Visualisation!$G$122)+(Q207*Visualisation!$G$123)+(Q228*Visualisation!$G$124)+(Q249*Visualisation!$G$125),"-")</f>
        <v>6.253590838499555E-2</v>
      </c>
      <c r="AQ90" s="202">
        <f>IFERROR((R81*Visualisation!$G$117)+(R102*Visualisation!$G$118)+(R123*Visualisation!$G$119)+(R144*Visualisation!$G$120)+(R165*Visualisation!$G$121)+(R186*Visualisation!$G$122)+(R207*Visualisation!$G$123)+(R228*Visualisation!$G$124)+(R249*Visualisation!$G$125),"-")</f>
        <v>0.22197372972534735</v>
      </c>
      <c r="AR90" s="21">
        <f>SUM(AB90:AQ90)</f>
        <v>2.1672818461289398</v>
      </c>
      <c r="AS90" s="22"/>
      <c r="AT90" s="22"/>
      <c r="AU90" s="22"/>
      <c r="AV90" s="252"/>
      <c r="AW90" s="22"/>
      <c r="AX90" s="11"/>
      <c r="AY90" s="209" t="s">
        <v>263</v>
      </c>
      <c r="AZ90" s="216" t="s">
        <v>65</v>
      </c>
      <c r="BA90" s="216" t="s">
        <v>66</v>
      </c>
      <c r="BB90" s="217" t="s">
        <v>67</v>
      </c>
      <c r="BC90" s="2"/>
      <c r="BD90" s="210" t="s">
        <v>68</v>
      </c>
      <c r="BE90" s="210" t="s">
        <v>69</v>
      </c>
      <c r="BF90" s="211" t="s">
        <v>286</v>
      </c>
      <c r="BG90" s="2"/>
      <c r="BH90" s="210" t="s">
        <v>287</v>
      </c>
      <c r="BI90" s="210" t="s">
        <v>288</v>
      </c>
      <c r="BJ90" s="211" t="s">
        <v>289</v>
      </c>
      <c r="BK90" s="2"/>
      <c r="BL90" s="210" t="s">
        <v>124</v>
      </c>
      <c r="BM90" s="210" t="s">
        <v>125</v>
      </c>
      <c r="BN90" s="211" t="s">
        <v>336</v>
      </c>
      <c r="BO90" s="2"/>
      <c r="BP90" s="210" t="s">
        <v>223</v>
      </c>
      <c r="BQ90" s="210" t="s">
        <v>224</v>
      </c>
      <c r="BR90" s="211" t="s">
        <v>225</v>
      </c>
      <c r="BS90" s="2"/>
      <c r="BT90" s="210" t="s">
        <v>226</v>
      </c>
      <c r="BU90" s="210" t="s">
        <v>227</v>
      </c>
      <c r="BV90" s="211" t="s">
        <v>228</v>
      </c>
      <c r="BX90" s="210" t="s">
        <v>229</v>
      </c>
      <c r="BY90" s="210" t="s">
        <v>373</v>
      </c>
      <c r="BZ90" s="211" t="s">
        <v>374</v>
      </c>
      <c r="CB90" s="210" t="s">
        <v>375</v>
      </c>
      <c r="CC90" s="210" t="s">
        <v>376</v>
      </c>
      <c r="CD90" s="211" t="s">
        <v>377</v>
      </c>
      <c r="CF90" s="210" t="s">
        <v>208</v>
      </c>
      <c r="CG90" s="210" t="s">
        <v>209</v>
      </c>
      <c r="CH90" s="211" t="s">
        <v>210</v>
      </c>
      <c r="CJ90" s="211" t="s">
        <v>15</v>
      </c>
      <c r="CK90" s="211" t="s">
        <v>126</v>
      </c>
      <c r="CL90" s="211" t="s">
        <v>237</v>
      </c>
      <c r="CN90" s="211" t="s">
        <v>238</v>
      </c>
      <c r="CO90" s="211" t="s">
        <v>239</v>
      </c>
      <c r="CP90" s="211" t="s">
        <v>240</v>
      </c>
      <c r="CR90" s="211" t="s">
        <v>241</v>
      </c>
      <c r="CS90" s="211" t="s">
        <v>54</v>
      </c>
      <c r="CT90" s="211" t="s">
        <v>20</v>
      </c>
      <c r="CV90" s="211" t="s">
        <v>21</v>
      </c>
      <c r="CW90" s="211" t="s">
        <v>22</v>
      </c>
      <c r="CX90" s="211" t="s">
        <v>23</v>
      </c>
      <c r="CZ90" s="211" t="s">
        <v>24</v>
      </c>
      <c r="DA90" s="211" t="s">
        <v>127</v>
      </c>
      <c r="DB90" s="211" t="s">
        <v>115</v>
      </c>
      <c r="DD90" s="210" t="s">
        <v>147</v>
      </c>
      <c r="DE90" s="210" t="s">
        <v>28</v>
      </c>
      <c r="DF90" s="211" t="s">
        <v>2</v>
      </c>
      <c r="DH90" s="210" t="s">
        <v>3</v>
      </c>
      <c r="DI90" s="210" t="s">
        <v>4</v>
      </c>
      <c r="DJ90" s="211" t="s">
        <v>64</v>
      </c>
      <c r="DO90" s="253"/>
    </row>
    <row r="91" spans="1:119" ht="15.75">
      <c r="A91" s="35" t="s">
        <v>70</v>
      </c>
      <c r="B91" s="159" t="s">
        <v>83</v>
      </c>
      <c r="C91" s="157">
        <f>IF((Visualisation!$O64-Visualisation!E64)&gt;0,1,0)</f>
        <v>1</v>
      </c>
      <c r="D91" s="157">
        <f>IF((Visualisation!$O64-Visualisation!F64)&gt;0,1,0)</f>
        <v>1</v>
      </c>
      <c r="E91" s="157">
        <f>IF((Visualisation!$O64-Visualisation!G64)&gt;0,1,0)</f>
        <v>1</v>
      </c>
      <c r="F91" s="157">
        <f>IF((Visualisation!$O64-Visualisation!H64)&gt;0,1,0)</f>
        <v>1</v>
      </c>
      <c r="G91" s="157">
        <f>IF((Visualisation!$O64-Visualisation!I64)&gt;0,1,0)</f>
        <v>0</v>
      </c>
      <c r="H91" s="157">
        <f>IF((Visualisation!$O64-Visualisation!J64)&gt;0,1,0)</f>
        <v>0</v>
      </c>
      <c r="I91" s="157">
        <f>IF((Visualisation!$O64-Visualisation!K64)&gt;0,1,0)</f>
        <v>1</v>
      </c>
      <c r="J91" s="157">
        <f>IF((Visualisation!$O64-Visualisation!L64)&gt;0,1,0)</f>
        <v>0</v>
      </c>
      <c r="K91" s="157">
        <f>IF((Visualisation!$O64-Visualisation!M64)&gt;0,1,0)</f>
        <v>0</v>
      </c>
      <c r="L91" s="157">
        <f>IF((Visualisation!$O64-Visualisation!N64)&gt;0,1,0)</f>
        <v>1</v>
      </c>
      <c r="M91" s="157">
        <f>IF((Visualisation!$O64-Visualisation!O64)&gt;0,1,0)</f>
        <v>0</v>
      </c>
      <c r="N91" s="157">
        <f>IF((Visualisation!$O64-Visualisation!P64)&gt;0,1,0)</f>
        <v>0</v>
      </c>
      <c r="O91" s="157">
        <f>IF((Visualisation!$O64-Visualisation!Q64)&gt;0,1,0)</f>
        <v>1</v>
      </c>
      <c r="P91" s="157">
        <f>IF((Visualisation!$O64-Visualisation!R64)&gt;0,1,0)</f>
        <v>0</v>
      </c>
      <c r="Q91" s="157">
        <f>IF((Visualisation!$O64-Visualisation!S64)&gt;0,1,0)</f>
        <v>1</v>
      </c>
      <c r="R91" s="157">
        <f>IF((Visualisation!$O64-Visualisation!T64)&gt;0,1,0)</f>
        <v>0</v>
      </c>
      <c r="S91" s="2"/>
      <c r="T91" s="2"/>
      <c r="U91" s="2"/>
      <c r="W91" s="254"/>
      <c r="X91" s="2"/>
      <c r="Y91" s="2"/>
      <c r="Z91" s="19"/>
      <c r="AA91" s="159" t="s">
        <v>231</v>
      </c>
      <c r="AB91" s="21">
        <f>IFERROR((C82*Visualisation!$G$117)+(C103*Visualisation!$G$118)+(C124*Visualisation!$G$119)+(C145*Visualisation!$G$120)+(C166*Visualisation!$G$121)+(C187*Visualisation!$G$122)+(C208*Visualisation!$G$123)+(C229*Visualisation!$G$124)+(C250*Visualisation!$G$125),"-")</f>
        <v>2.4658510234018549E-4</v>
      </c>
      <c r="AC91" s="21">
        <f>IFERROR((D82*Visualisation!$G$117)+(D103*Visualisation!$G$118)+(D124*Visualisation!$G$119)+(D145*Visualisation!$G$120)+(D166*Visualisation!$G$121)+(D187*Visualisation!$G$122)+(D208*Visualisation!$G$123)+(D229*Visualisation!$G$124)+(D250*Visualisation!$G$125),"-")</f>
        <v>0</v>
      </c>
      <c r="AD91" s="21">
        <f>IFERROR((E82*Visualisation!$G$117)+(E103*Visualisation!$G$118)+(E124*Visualisation!$G$119)+(E145*Visualisation!$G$120)+(E166*Visualisation!$G$121)+(E187*Visualisation!$G$122)+(E208*Visualisation!$G$123)+(E229*Visualisation!$G$124)+(E250*Visualisation!$G$125),"-")</f>
        <v>2.280882423029457E-2</v>
      </c>
      <c r="AE91" s="21">
        <f>IFERROR((F82*Visualisation!$G$117)+(F103*Visualisation!$G$118)+(F124*Visualisation!$G$119)+(F145*Visualisation!$G$120)+(F166*Visualisation!$G$121)+(F187*Visualisation!$G$122)+(F208*Visualisation!$G$123)+(F229*Visualisation!$G$124)+(F250*Visualisation!$G$125),"-")</f>
        <v>4.8750175562342547E-2</v>
      </c>
      <c r="AF91" s="21">
        <f>IFERROR((G82*Visualisation!$G$117)+(G103*Visualisation!$G$118)+(G124*Visualisation!$G$119)+(G145*Visualisation!$G$120)+(G166*Visualisation!$G$121)+(G187*Visualisation!$G$122)+(G208*Visualisation!$G$123)+(G229*Visualisation!$G$124)+(G250*Visualisation!$G$125),"-")</f>
        <v>4.4039793156889495E-2</v>
      </c>
      <c r="AG91" s="21">
        <f>IFERROR((H82*Visualisation!$G$117)+(H103*Visualisation!$G$118)+(H124*Visualisation!$G$119)+(H145*Visualisation!$G$120)+(H166*Visualisation!$G$121)+(H187*Visualisation!$G$122)+(H208*Visualisation!$G$123)+(H229*Visualisation!$G$124)+(H250*Visualisation!$G$125),"-")</f>
        <v>5.6270483314076032E-2</v>
      </c>
      <c r="AH91" s="21">
        <f>IFERROR((I82*Visualisation!$G$117)+(I103*Visualisation!$G$118)+(I124*Visualisation!$G$119)+(I145*Visualisation!$G$120)+(I166*Visualisation!$G$121)+(I187*Visualisation!$G$122)+(I208*Visualisation!$G$123)+(I229*Visualisation!$G$124)+(I250*Visualisation!$G$125),"-")</f>
        <v>0.31576780397422882</v>
      </c>
      <c r="AI91" s="21">
        <f>IFERROR((J82*Visualisation!$G$117)+(J103*Visualisation!$G$118)+(J124*Visualisation!$G$119)+(J145*Visualisation!$G$120)+(J166*Visualisation!$G$121)+(J187*Visualisation!$G$122)+(J208*Visualisation!$G$123)+(J229*Visualisation!$G$124)+(J250*Visualisation!$G$125),"-")</f>
        <v>0.31260360299435097</v>
      </c>
      <c r="AJ91" s="21">
        <f>IFERROR((K82*Visualisation!$G$117)+(K103*Visualisation!$G$118)+(K124*Visualisation!$G$119)+(K145*Visualisation!$G$120)+(K166*Visualisation!$G$121)+(K187*Visualisation!$G$122)+(K208*Visualisation!$G$123)+(K229*Visualisation!$G$124)+(K250*Visualisation!$G$125),"-")</f>
        <v>0.39340596634144109</v>
      </c>
      <c r="AK91" s="21">
        <f>IFERROR((L82*Visualisation!$G$117)+(L103*Visualisation!$G$118)+(L124*Visualisation!$G$119)+(L145*Visualisation!$G$120)+(L166*Visualisation!$G$121)+(L187*Visualisation!$G$122)+(L208*Visualisation!$G$123)+(L229*Visualisation!$G$124)+(L250*Visualisation!$G$125),"-")</f>
        <v>0.10229260621860699</v>
      </c>
      <c r="AL91" s="21">
        <f>IFERROR((M82*Visualisation!$G$117)+(M103*Visualisation!$G$118)+(M124*Visualisation!$G$119)+(M145*Visualisation!$G$120)+(M166*Visualisation!$G$121)+(M187*Visualisation!$G$122)+(M208*Visualisation!$G$123)+(M229*Visualisation!$G$124)+(M250*Visualisation!$G$125),"-")</f>
        <v>9.4792306566981871E-2</v>
      </c>
      <c r="AM91" s="21">
        <f>IFERROR((N82*Visualisation!$G$117)+(N103*Visualisation!$G$118)+(N124*Visualisation!$G$119)+(N145*Visualisation!$G$120)+(N166*Visualisation!$G$121)+(N187*Visualisation!$G$122)+(N208*Visualisation!$G$123)+(N229*Visualisation!$G$124)+(N250*Visualisation!$G$125),"-")</f>
        <v>0.15085572552260104</v>
      </c>
      <c r="AN91" s="21">
        <f>IFERROR((O82*Visualisation!$G$117)+(O103*Visualisation!$G$118)+(O124*Visualisation!$G$119)+(O145*Visualisation!$G$120)+(O166*Visualisation!$G$121)+(O187*Visualisation!$G$122)+(O208*Visualisation!$G$123)+(O229*Visualisation!$G$124)+(O250*Visualisation!$G$125),"-")</f>
        <v>0.39219255042909834</v>
      </c>
      <c r="AO91" s="21">
        <f>IFERROR((P82*Visualisation!$G$117)+(P103*Visualisation!$G$118)+(P124*Visualisation!$G$119)+(P145*Visualisation!$G$120)+(P166*Visualisation!$G$121)+(P187*Visualisation!$G$122)+(P208*Visualisation!$G$123)+(P229*Visualisation!$G$124)+(P250*Visualisation!$G$125),"-")</f>
        <v>6.6721855709395428E-3</v>
      </c>
      <c r="AP91" s="21">
        <f>IFERROR((Q82*Visualisation!$G$117)+(Q103*Visualisation!$G$118)+(Q124*Visualisation!$G$119)+(Q145*Visualisation!$G$120)+(Q166*Visualisation!$G$121)+(Q187*Visualisation!$G$122)+(Q208*Visualisation!$G$123)+(Q229*Visualisation!$G$124)+(Q250*Visualisation!$G$125),"-")</f>
        <v>6.8732946157875674E-2</v>
      </c>
      <c r="AQ91" s="202">
        <f>IFERROR((R82*Visualisation!$G$117)+(R103*Visualisation!$G$118)+(R124*Visualisation!$G$119)+(R145*Visualisation!$G$120)+(R166*Visualisation!$G$121)+(R187*Visualisation!$G$122)+(R208*Visualisation!$G$123)+(R229*Visualisation!$G$124)+(R250*Visualisation!$G$125),"-")</f>
        <v>0.22997659076855281</v>
      </c>
      <c r="AR91" s="21">
        <f t="shared" ref="AR91:AR105" si="5">SUM(AB91:AQ91)</f>
        <v>2.2394081459106201</v>
      </c>
      <c r="AS91" s="22"/>
      <c r="AT91" s="22"/>
      <c r="AU91" s="22"/>
      <c r="AV91" s="252"/>
      <c r="AW91" s="22"/>
      <c r="AX91" s="51">
        <v>41</v>
      </c>
      <c r="AY91" s="68" t="s">
        <v>221</v>
      </c>
      <c r="AZ91" s="21">
        <f>(($C$81*Visualisation!$G$117)+($C$82*Visualisation!$G$117)+($C$83*Visualisation!$G$117)+($C$84*Visualisation!$G$117)+($C$85*Visualisation!$G$117)+($C$86*Visualisation!$G$117)+($C$87*Visualisation!$G$117)+($C$88*Visualisation!$G$117)+($C$89*Visualisation!$G$117)+($C$90*Visualisation!$G$117)+($C$91*Visualisation!$G$117)+($C$92*Visualisation!$G$117)+($C$93*Visualisation!$G$117)+($C$94*Visualisation!$G$117)+($C$95*Visualisation!$G$117)+($C$96*Visualisation!$G$117))*$BD$86</f>
        <v>0</v>
      </c>
      <c r="BA91" s="21">
        <f>($C$81*Visualisation!$G$117)+($D$81*Visualisation!$G$117)+($E$81*Visualisation!$G$117)+($F$81*Visualisation!$G$117)+($G$81*Visualisation!$G$117)+($H$81*Visualisation!$G$117)+($I$81*Visualisation!$G$117)+($J$81*Visualisation!$G$117)+($K$81*Visualisation!$G$117)+($L$81*Visualisation!$G$117)+($M$81*Visualisation!$G$117)+($N$81*Visualisation!$G$117)+($O$81*Visualisation!$G$117)+($P$81*Visualisation!$G$117)+($Q$81*Visualisation!$G$117)+($R$81*Visualisation!$G$117)</f>
        <v>0</v>
      </c>
      <c r="BB91" s="21"/>
      <c r="BC91" s="21"/>
      <c r="BD91" s="21">
        <f>(($D$81*Visualisation!$G$117)+($D$82*Visualisation!$G$117)+($D$83*Visualisation!$G$117)+($D$84*Visualisation!$G$117)+($D$85*Visualisation!$G$117)+($D$86*Visualisation!$G$117)+($D$87*Visualisation!$G$117)+($D$88*Visualisation!$G$117)+($D$89*Visualisation!$G$117)+($D$90*Visualisation!$G$117)+($D$91*Visualisation!$G$117)+($D$92*Visualisation!$G$117)+($D$93*Visualisation!$G$117)+($D$94*Visualisation!$G$117)+($D$95*Visualisation!$G$117)+($D$96*Visualisation!$G$117))*$BD$86</f>
        <v>0</v>
      </c>
      <c r="BE91" s="21">
        <f>($C$82*Visualisation!$G$117)+($D$82*Visualisation!$G$117)+($E$82*Visualisation!$G$117)+($F$82*Visualisation!$G$117)+($G$82*Visualisation!$G$117)+($H$82*Visualisation!$G$117)+($I$82*Visualisation!$G$117)+($J$82*Visualisation!$G$117)+($K$82*Visualisation!$G$117)+($L$82*Visualisation!$G$117)+($M$82*Visualisation!$G$117)+($N$82*Visualisation!$G$117)+($O$82*Visualisation!$G$117)+($P$82*Visualisation!$G$117)+($Q$82*Visualisation!$G$117)+($R$82*Visualisation!$G$117)</f>
        <v>0</v>
      </c>
      <c r="BF91" s="21"/>
      <c r="BG91" s="21"/>
      <c r="BH91" s="21">
        <f>(($E$81*Visualisation!$G$117)+($E$82*Visualisation!$G$117)+($E$83*Visualisation!$G$117)+($E$84*Visualisation!$G$117)+($E$85*Visualisation!$G$117)+($E$86*Visualisation!$G$117)+($E$87*Visualisation!$G$117)+($E$88*Visualisation!$G$117)+($E$89*Visualisation!$G$117)+($E$90*Visualisation!$G$117)+($E$91*Visualisation!$G$117)+($E$92*Visualisation!$G$117)+($E$93*Visualisation!$G$117)+($E$94*Visualisation!$G$117)+($E$95*Visualisation!$G$117)+($E$96*Visualisation!$G$117))*$BD$86</f>
        <v>0</v>
      </c>
      <c r="BI91" s="21">
        <f>($C$83*Visualisation!$G$117)+($D$83*Visualisation!$G$117)+($E$83*Visualisation!$G$117)+($F$83*Visualisation!$G$117)+($G$83*Visualisation!$G$117)+($H$83*Visualisation!$G$117)+($I$83*Visualisation!$G$117)+($J$83*Visualisation!$G$117)+($K$83*Visualisation!$G$117)+($L$83*Visualisation!$G$117)+($M$83*Visualisation!$G$117)+($N$83*Visualisation!$G$117)+($O$83*Visualisation!$G$117)+($P$83*Visualisation!$G$117)+($Q$83*Visualisation!$G$117)+($R$83*Visualisation!$G$117)</f>
        <v>0</v>
      </c>
      <c r="BJ91" s="21"/>
      <c r="BK91" s="21"/>
      <c r="BL91" s="21">
        <f>(($F$81*Visualisation!$G$117)+($F$82*Visualisation!$G$117)+($F$83*Visualisation!$G$117)+($F$84*Visualisation!$G$117)+($F$85*Visualisation!$G$117)+($F$86*Visualisation!$G$117)+($F$87*Visualisation!$G$117)+($F$88*Visualisation!$G$117)+($F$89*Visualisation!$G$117)+($F$90*Visualisation!$G$117)+($F$91*Visualisation!$G$117)+($F$92*Visualisation!$G$117)+($F$93*Visualisation!$G$117)+($F$94*Visualisation!$G$117)+($F$95*Visualisation!$G$117)+($F$96*Visualisation!$G$117))*$BD$86</f>
        <v>0</v>
      </c>
      <c r="BM91" s="21">
        <f>($C$84*Visualisation!$G$117)+($D$84*Visualisation!$G$117)+($E$84*Visualisation!$G$117)+($F$84*Visualisation!$G$117)+($G$84*Visualisation!$G$117)+($H$84*Visualisation!$G$117)+($I$84*Visualisation!$G$117)+($J$84*Visualisation!$G$117)+($K$84*Visualisation!$G$117)+($L$84*Visualisation!$G$117)+($M$84*Visualisation!$G$117)+($N$84*Visualisation!$G$117)+($O$84*Visualisation!$G$117)+($P$84*Visualisation!$G$117)+($Q$84*Visualisation!$G$117)+($R$84*Visualisation!$G$117)</f>
        <v>0</v>
      </c>
      <c r="BN91" s="21"/>
      <c r="BO91" s="21"/>
      <c r="BP91" s="21">
        <f>(($G$81*Visualisation!$G$117)+($G$82*Visualisation!$G$117)+($G$83*Visualisation!$G$117)+($G$84*Visualisation!$G$117)+($G$85*Visualisation!$G$117)+($G$86*Visualisation!$G$117)+($G$87*Visualisation!$G$117)+($G$88*Visualisation!$G$117)+($G$89*Visualisation!$G$117)+($G$90*Visualisation!$G$117)+($G$91*Visualisation!$G$117)+($G$92*Visualisation!$G$117)+($G$93*Visualisation!$G$117)+($G$94*Visualisation!$G$117)+($G$95*Visualisation!$G$117)+($G$96*Visualisation!$G$117))*$BD$86</f>
        <v>0</v>
      </c>
      <c r="BQ91" s="21">
        <f>($C$85*Visualisation!$G$117)+($D$85*Visualisation!$G$117)+($E$85*Visualisation!$G$117)+($F$85*Visualisation!$G$117)+($G$85*Visualisation!$G$117)+($H$85*Visualisation!$G$117)+($I$85*Visualisation!$G$117)+($J$85*Visualisation!$G$117)+($K$85*Visualisation!$G$117)+($L$85*Visualisation!$G$117)+($M$85*Visualisation!$G$117)+($N$85*Visualisation!$G$117)+($O$85*Visualisation!$G$117)+($P$85*Visualisation!$G$117)+($Q$85*Visualisation!$G$117)+($R$85*Visualisation!$G$117)</f>
        <v>0</v>
      </c>
      <c r="BR91" s="21"/>
      <c r="BS91" s="21"/>
      <c r="BT91" s="21">
        <f>(($H$81*Visualisation!$G$117)+($H$82*Visualisation!$G$117)+($H$83*Visualisation!$G$117)+($H$84*Visualisation!$G$117)+($H$85*Visualisation!$G$117)+($H$86*Visualisation!$G$117)+($H$87*Visualisation!$G$117)+($H$88*Visualisation!$G$117)+($H$89*Visualisation!$G$117)+($H$90*Visualisation!$G$117)+($H$91*Visualisation!$G$117)+($H$92*Visualisation!$G$117)+($H$93*Visualisation!$G$117)+($H$94*Visualisation!$G$117)+($H$95*Visualisation!$G$117)+($H$96*Visualisation!$G$117))*$BD$86</f>
        <v>0</v>
      </c>
      <c r="BU91" s="21">
        <f>($C$86*Visualisation!$G$117)+($D$86*Visualisation!$G$117)+($E$86*Visualisation!$G$117)+($F$86*Visualisation!$G$117)+($G$86*Visualisation!$G$117)+($H$86*Visualisation!$G$117)+($I$86*Visualisation!$G$117)+($J$86*Visualisation!$G$117)+($K$86*Visualisation!$G$117)+($L$86*Visualisation!$G$117)+($M$86*Visualisation!$G$117)+($N$86*Visualisation!$G$117)+($O$86*Visualisation!$G$117)+($P$86*Visualisation!$G$117)+($Q$86*Visualisation!$G$117)+($R$86*Visualisation!$G$117)</f>
        <v>0</v>
      </c>
      <c r="BV91" s="21"/>
      <c r="BW91" s="21"/>
      <c r="BX91" s="21">
        <f>(($I$81*Visualisation!$G$117)+($I$82*Visualisation!$G$117)+($I$83*Visualisation!$G$117)+($I$84*Visualisation!$G$117)+($I$85*Visualisation!$G$117)+($I$86*Visualisation!$G$117)+($I$87*Visualisation!$G$117)+($I$88*Visualisation!$G$117)+($I$89*Visualisation!$G$117)+($I$90*Visualisation!$G$117)+($I$91*Visualisation!$G$117)+($I$92*Visualisation!$G$117)+($I$93*Visualisation!$G$117)+($I$94*Visualisation!$G$117)+($I$95*Visualisation!$G$117)+($I$96*Visualisation!$G$117))*$BD$86</f>
        <v>0</v>
      </c>
      <c r="BY91" s="21">
        <f>($C$87*Visualisation!$G$117)+($D$87*Visualisation!$G$117)+($E$87*Visualisation!$G$117)+($F$87*Visualisation!$G$117)+($G$87*Visualisation!$G$117)+($H$87*Visualisation!$G$117)+($I$87*Visualisation!$G$117)+($J$87*Visualisation!$G$117)+($K$87*Visualisation!$G$117)+($L$87*Visualisation!$G$117)+($M$87*Visualisation!$G$117)+($N$87*Visualisation!$G$117)+($O$87*Visualisation!$G$117)+($P$87*Visualisation!$G$117)+($Q$87*Visualisation!$G$117)+($R$87*Visualisation!$G$117)</f>
        <v>0</v>
      </c>
      <c r="BZ91" s="2"/>
      <c r="CB91" s="21">
        <f>(($J$81*Visualisation!$G$117)+($J$82*Visualisation!$G$117)+($J$83*Visualisation!$G$117)+($J$84*Visualisation!$G$117)+($J$85*Visualisation!$G$117)+($J$86*Visualisation!$G$117)+($J$87*Visualisation!$G$117)+($J$88*Visualisation!$G$117)+($J$89*Visualisation!$G$117)+($J$90*Visualisation!$G$117)+($J$91*Visualisation!$G$117)+($J$92*Visualisation!$G$117)+($J$93*Visualisation!$G$117)+($J$94*Visualisation!$G$117)+($J$95*Visualisation!$G$117)+($J$96*Visualisation!$G$117))*$BD$86</f>
        <v>0</v>
      </c>
      <c r="CC91" s="21">
        <f>($C$88*Visualisation!$G$117)+($D$88*Visualisation!$G$117)+($E$88*Visualisation!$G$117)+($F$88*Visualisation!$G$117)+($G$88*Visualisation!$G$117)+($H$88*Visualisation!$G$117)+($I$88*Visualisation!$G$117)+($J$88*Visualisation!$G$117)+($K$88*Visualisation!$G$117)+($L$88*Visualisation!$G$117)+($M$88*Visualisation!$G$117)+($N$88*Visualisation!$G$117)+($O$88*Visualisation!$G$117)+($P$88*Visualisation!$G$117)+($Q$88*Visualisation!$G$117)+($R$88*Visualisation!$G$117)</f>
        <v>0</v>
      </c>
      <c r="CD91" s="2"/>
      <c r="CF91" s="21">
        <f>(($K$81*Visualisation!$G$117)+($K$82*Visualisation!$G$117)+($K$83*Visualisation!$G$117)+($K$84*Visualisation!$G$117)+($K$85*Visualisation!$G$117)+($K$86*Visualisation!$G$117)+($K$87*Visualisation!$G$117)+($K$88*Visualisation!$G$117)+($K$89*Visualisation!$G$117)+($K$90*Visualisation!$G$117)+($K$91*Visualisation!$G$117)+($K$92*Visualisation!$G$117)+($K$93*Visualisation!$G$117)+($K$94*Visualisation!$G$117)+($K$95*Visualisation!$G$117)+($K$96*Visualisation!$G$117))*$BD$86</f>
        <v>0</v>
      </c>
      <c r="CG91" s="21">
        <f>($C$89*Visualisation!$G$117)+($D$89*Visualisation!$G$117)+($E$89*Visualisation!$G$117)+($F$89*Visualisation!$G$117)+($G$89*Visualisation!$G$117)+($H$89*Visualisation!$G$117)+($I$89*Visualisation!$G$117)+($J$89*Visualisation!$G$117)+($K$89*Visualisation!$G$117)+($L$89*Visualisation!$G$117)+($M$89*Visualisation!$G$117)+($N$89*Visualisation!$G$117)+($O$89*Visualisation!$G$117)+($P$89*Visualisation!$G$117)+($Q$89*Visualisation!$G$117)+($R$89*Visualisation!$G$117)</f>
        <v>0</v>
      </c>
      <c r="CH91" s="2"/>
      <c r="CJ91" s="21">
        <f>(($L$81*Visualisation!$G$117)+($L$82*Visualisation!$G$117)+($L$83*Visualisation!$G$117)+($L$84*Visualisation!$G$117)+($L$85*Visualisation!$G$117)+($L$86*Visualisation!$G$117)+($L$87*Visualisation!$G$117)+($L$88*Visualisation!$G$117)+($L$89*Visualisation!$G$117)+($L$90*Visualisation!$G$117)+($L$91*Visualisation!$G$117)+($L$92*Visualisation!$G$117)+($L$93*Visualisation!$G$117)+($L$94*Visualisation!$G$117)+($L$95*Visualisation!$G$117)+($L$96*Visualisation!$G$117))*$BD$86</f>
        <v>0</v>
      </c>
      <c r="CK91" s="21">
        <f>($C$90*Visualisation!$G$117)+($D$90*Visualisation!$G$117)+($E$90*Visualisation!$G$117)+($F$90*Visualisation!$G$117)+($G$90*Visualisation!$G$117)+($H$90*Visualisation!$G$117)+($I$90*Visualisation!$G$117)+($J$90*Visualisation!$G$117)+($K$90*Visualisation!$G$117)+($L$90*Visualisation!$G$117)+($M$90*Visualisation!$G$117)+($N$90*Visualisation!$G$117)+($O$90*Visualisation!$G$117)+($P$90*Visualisation!$G$117)+($Q$90*Visualisation!$G$117)+($R$90*Visualisation!$G$117)</f>
        <v>0</v>
      </c>
      <c r="CL91" s="2"/>
      <c r="CN91" s="21">
        <f>(($M$81*Visualisation!$G$117)+($M$82*Visualisation!$G$117)+($M$83*Visualisation!$G$117)+($M$84*Visualisation!$G$117)+($M$85*Visualisation!$G$117)+($M$86*Visualisation!$G$117)+($M$87*Visualisation!$G$117)+($M$88*Visualisation!$G$117)+($M$89*Visualisation!$G$117)+($M$90*Visualisation!$G$117)+($M$91*Visualisation!$G$117)+($M$92*Visualisation!$G$117)+($M$93*Visualisation!$G$117)+($M$94*Visualisation!$G$117)+($M$95*Visualisation!$G$117)+($M$96*Visualisation!$G$117))*$BD$86</f>
        <v>0</v>
      </c>
      <c r="CO91" s="21">
        <f>($C$91*Visualisation!$G$117)+($D$91*Visualisation!$G$117)+($E$91*Visualisation!$G$117)+($F$91*Visualisation!$G$117)+($G$91*Visualisation!$G$117)+($H$91*Visualisation!$G$117)+($I$91*Visualisation!$G$117)+($J$91*Visualisation!$G$117)+($K$91*Visualisation!$G$117)+($L$91*Visualisation!$G$117)+($M$91*Visualisation!$G$117)+($N$91*Visualisation!$G$117)+($O$91*Visualisation!$G$117)+($P$91*Visualisation!$G$117)+($Q$91*Visualisation!$G$117)+($R$91*Visualisation!$G$117)</f>
        <v>0</v>
      </c>
      <c r="CP91" s="2"/>
      <c r="CR91" s="21">
        <f>(($N$81*Visualisation!$G$117)+($N$82*Visualisation!$G$117)+($N$83*Visualisation!$G$117)+($N$84*Visualisation!$G$117)+($N$85*Visualisation!$G$117)+($N$86*Visualisation!$G$117)+($N$87*Visualisation!$G$117)+($N$88*Visualisation!$G$117)+($N$89*Visualisation!$G$117)+($N$90*Visualisation!$G$117)+($N$91*Visualisation!$G$117)+($N$92*Visualisation!$G$117)+($N$93*Visualisation!$G$117)+($N$94*Visualisation!$G$117)+($N$95*Visualisation!$G$117)+($N$96*Visualisation!$G$117))*$BD$86</f>
        <v>0</v>
      </c>
      <c r="CS91" s="21">
        <f>($C$92*Visualisation!$G$117)+($D$92*Visualisation!$G$117)+($E$92*Visualisation!$G$117)+($F$92*Visualisation!$G$117)+($G$92*Visualisation!$G$117)+($H$92*Visualisation!$G$117)+($I$92*Visualisation!$G$117)+($J$92*Visualisation!$G$117)+($K$92*Visualisation!$G$117)+($L$92*Visualisation!$G$117)+($M$92*Visualisation!$G$117)+($N$92*Visualisation!$G$117)+($O$92*Visualisation!$G$117)+($P$92*Visualisation!$G$117)+($Q$92*Visualisation!$G$117)+($R$92*Visualisation!$G$117)</f>
        <v>0</v>
      </c>
      <c r="CT91" s="2"/>
      <c r="CV91" s="21">
        <f>(($O$81*Visualisation!$G$117)+($O$82*Visualisation!$G$117)+($O$83*Visualisation!$G$117)+($O$84*Visualisation!$G$117)+($O$85*Visualisation!$G$117)+($O$86*Visualisation!$G$117)+($O$87*Visualisation!$G$117)+($O$88*Visualisation!$G$117)+($O$89*Visualisation!$G$117)+($O$90*Visualisation!$G$117)+($O$91*Visualisation!$G$117)+($O$92*Visualisation!$G$117)+($O$93*Visualisation!$G$117)+($O$94*Visualisation!$G$117)+($O$95*Visualisation!$G$117)+($O$96*Visualisation!$G$117))*$BD$86</f>
        <v>0</v>
      </c>
      <c r="CW91" s="21">
        <f>($C$93*Visualisation!$G$117)+($D$93*Visualisation!$G$117)+($E$93*Visualisation!$G$117)+($F$93*Visualisation!$G$117)+($G$93*Visualisation!$G$117)+($H$93*Visualisation!$G$117)+($I$93*Visualisation!$G$117)+($J$93*Visualisation!$G$117)+($K$93*Visualisation!$G$117)+($L$93*Visualisation!$G$117)+($M$93*Visualisation!$G$117)+($N$93*Visualisation!$G$117)+($O$93*Visualisation!$G$117)+($P$93*Visualisation!$G$117)+($Q$93*Visualisation!$G$117)+($R$93*Visualisation!$G$117)</f>
        <v>0</v>
      </c>
      <c r="CX91" s="2"/>
      <c r="CZ91" s="21">
        <f>(($P$81*Visualisation!$G$117)+($P$82*Visualisation!$G$117)+($P$83*Visualisation!$G$117)+($P$84*Visualisation!$G$117)+($P$85*Visualisation!$G$117)+($P$86*Visualisation!$G$117)+($P$87*Visualisation!$G$117)+($P$88*Visualisation!$G$117)+($P$89*Visualisation!$G$117)+($P$90*Visualisation!$G$117)+($P$91*Visualisation!$G$117)+($P$92*Visualisation!$G$117)+($P$93*Visualisation!$G$117)+($P$94*Visualisation!$G$117)+($P$95*Visualisation!$G$117)+($P$96*Visualisation!$G$117))*$BD$86</f>
        <v>0</v>
      </c>
      <c r="DA91" s="21">
        <f>($C$94*Visualisation!$G$117)+($D$94*Visualisation!$G$117)+($E$94*Visualisation!$G$117)+($F$94*Visualisation!$G$117)+($G$94*Visualisation!$G$117)+($H$94*Visualisation!$G$117)+($I$94*Visualisation!$G$117)+($J$94*Visualisation!$G$117)+($K$94*Visualisation!$G$117)+($L$94*Visualisation!$G$117)+($M$94*Visualisation!$G$117)+($N$94*Visualisation!$G$117)+($O$94*Visualisation!$G$117)+($P$94*Visualisation!$G$117)+($Q$94*Visualisation!$G$117)+($R$94*Visualisation!$G$117)</f>
        <v>0</v>
      </c>
      <c r="DB91" s="2"/>
      <c r="DD91" s="21">
        <f>(($Q$81*Visualisation!$G$117)+($Q$82*Visualisation!$G$117)+($Q$83*Visualisation!$G$117)+($Q$84*Visualisation!$G$117)+($Q$85*Visualisation!$G$117)+($Q$86*Visualisation!$G$117)+($Q$87*Visualisation!$G$117)+($Q$88*Visualisation!$G$117)+($Q$89*Visualisation!$G$117)+($Q$90*Visualisation!$G$117)+($Q$91*Visualisation!$G$117)+($Q$92*Visualisation!$G$117)+($Q$93*Visualisation!$G$117)+($Q$94*Visualisation!$G$117)+($Q$95*Visualisation!$G$117)+($Q$96*Visualisation!$G$117))*$BD$86</f>
        <v>0</v>
      </c>
      <c r="DE91" s="21">
        <f>($C$95*Visualisation!$G$117)+($D$95*Visualisation!$G$117)+($E$95*Visualisation!$G$117)+($F$95*Visualisation!$G$117)+($G$95*Visualisation!$G$117)+($H$95*Visualisation!$G$117)+($I$95*Visualisation!$G$117)+($J$95*Visualisation!$G$117)+($K$95*Visualisation!$G$117)+($L$95*Visualisation!$G$117)+($M$95*Visualisation!$G$117)+($N$95*Visualisation!$G$117)+($O$95*Visualisation!$G$117)+($P$95*Visualisation!$G$117)+($Q$95*Visualisation!$G$117)+($R$95*Visualisation!$G$117)</f>
        <v>0</v>
      </c>
      <c r="DF91" s="2"/>
      <c r="DH91" s="21">
        <f>(($R$81*Visualisation!$G$117)+($R$82*Visualisation!$G$117)+($R$83*Visualisation!$G$117)+($R$84*Visualisation!$G$117)+($R$85*Visualisation!$G$117)+($R$86*Visualisation!$G$117)+($R$87*Visualisation!$G$117)+($R$88*Visualisation!$G$117)+($R$89*Visualisation!$G$117)+($R$90*Visualisation!$G$117)+($R$91*Visualisation!$G$117)+($R$92*Visualisation!$G$117)+($R$93*Visualisation!$G$117)+($R$94*Visualisation!$G$117)+($R$95*Visualisation!$G$117)+($R$96*Visualisation!$G$117))*$BD$86</f>
        <v>0</v>
      </c>
      <c r="DI91" s="21">
        <f>($C$96*Visualisation!$G$117)+($D$96*Visualisation!$G$117)+($E$96*Visualisation!$G$117)+($F$96*Visualisation!$G$117)+($G$96*Visualisation!$G$117)+($H$96*Visualisation!$G$117)+($I$96*Visualisation!$G$117)+($J$96*Visualisation!$G$117)+($K$96*Visualisation!$G$117)+($L$96*Visualisation!$G$117)+($M$96*Visualisation!$G$117)+($N$96*Visualisation!$G$117)+($O$96*Visualisation!$G$117)+($P$96*Visualisation!$G$117)+($Q$96*Visualisation!$G$117)+($R$96*Visualisation!$G$117)</f>
        <v>0</v>
      </c>
      <c r="DJ91" s="2"/>
      <c r="DO91" s="253"/>
    </row>
    <row r="92" spans="1:119" ht="15.75">
      <c r="A92" s="35" t="s">
        <v>338</v>
      </c>
      <c r="B92" s="159" t="s">
        <v>84</v>
      </c>
      <c r="C92" s="157">
        <f>IF((Visualisation!$P64-Visualisation!E64)&gt;0,1,0)</f>
        <v>1</v>
      </c>
      <c r="D92" s="157">
        <f>IF((Visualisation!$P64-Visualisation!F64)&gt;0,1,0)</f>
        <v>1</v>
      </c>
      <c r="E92" s="157">
        <f>IF((Visualisation!$P64-Visualisation!G64)&gt;0,1,0)</f>
        <v>1</v>
      </c>
      <c r="F92" s="157">
        <f>IF((Visualisation!$P64-Visualisation!H64)&gt;0,1,0)</f>
        <v>1</v>
      </c>
      <c r="G92" s="157">
        <f>IF((Visualisation!$P64-Visualisation!I64)&gt;0,1,0)</f>
        <v>1</v>
      </c>
      <c r="H92" s="157">
        <f>IF((Visualisation!$P64-Visualisation!J64)&gt;0,1,0)</f>
        <v>0</v>
      </c>
      <c r="I92" s="157">
        <f>IF((Visualisation!$P64-Visualisation!K64)&gt;0,1,0)</f>
        <v>1</v>
      </c>
      <c r="J92" s="157">
        <f>IF((Visualisation!$P64-Visualisation!L64)&gt;0,1,0)</f>
        <v>1</v>
      </c>
      <c r="K92" s="157">
        <f>IF((Visualisation!$P64-Visualisation!M64)&gt;0,1,0)</f>
        <v>1</v>
      </c>
      <c r="L92" s="157">
        <f>IF((Visualisation!$P64-Visualisation!N64)&gt;0,1,0)</f>
        <v>1</v>
      </c>
      <c r="M92" s="157">
        <f>IF((Visualisation!$P64-Visualisation!O64)&gt;0,1,0)</f>
        <v>1</v>
      </c>
      <c r="N92" s="157">
        <f>IF((Visualisation!$P64-Visualisation!P64)&gt;0,1,0)</f>
        <v>0</v>
      </c>
      <c r="O92" s="157">
        <f>IF((Visualisation!$P64-Visualisation!Q64)&gt;0,1,0)</f>
        <v>1</v>
      </c>
      <c r="P92" s="157">
        <f>IF((Visualisation!$P64-Visualisation!R64)&gt;0,1,0)</f>
        <v>1</v>
      </c>
      <c r="Q92" s="157">
        <f>IF((Visualisation!$P64-Visualisation!S64)&gt;0,1,0)</f>
        <v>1</v>
      </c>
      <c r="R92" s="157">
        <f>IF((Visualisation!$P64-Visualisation!T64)&gt;0,1,0)</f>
        <v>0</v>
      </c>
      <c r="S92" s="19"/>
      <c r="T92" s="19"/>
      <c r="U92" s="19"/>
      <c r="W92" s="254"/>
      <c r="X92" s="2"/>
      <c r="Y92" s="2"/>
      <c r="Z92" s="19"/>
      <c r="AA92" s="159" t="s">
        <v>232</v>
      </c>
      <c r="AB92" s="21">
        <f>IFERROR((C83*Visualisation!$G$117)+(C104*Visualisation!$G$118)+(C125*Visualisation!$G$119)+(C146*Visualisation!$G$120)+(C167*Visualisation!$G$121)+(C188*Visualisation!$G$122)+(C209*Visualisation!$G$123)+(C230*Visualisation!$G$124)+(C251*Visualisation!$G$125),"-")</f>
        <v>1.260447063558584E-3</v>
      </c>
      <c r="AC92" s="21">
        <f>IFERROR((D83*Visualisation!$G$117)+(D104*Visualisation!$G$118)+(D125*Visualisation!$G$119)+(D146*Visualisation!$G$120)+(D167*Visualisation!$G$121)+(D188*Visualisation!$G$122)+(D209*Visualisation!$G$123)+(D230*Visualisation!$G$124)+(D251*Visualisation!$G$125),"-")</f>
        <v>5.5411090066728177E-4</v>
      </c>
      <c r="AD92" s="21">
        <f>IFERROR((E83*Visualisation!$G$117)+(E104*Visualisation!$G$118)+(E125*Visualisation!$G$119)+(E146*Visualisation!$G$120)+(E167*Visualisation!$G$121)+(E188*Visualisation!$G$122)+(E209*Visualisation!$G$123)+(E230*Visualisation!$G$124)+(E251*Visualisation!$G$125),"-")</f>
        <v>0</v>
      </c>
      <c r="AE92" s="21">
        <f>IFERROR((F83*Visualisation!$G$117)+(F104*Visualisation!$G$118)+(F125*Visualisation!$G$119)+(F146*Visualisation!$G$120)+(F167*Visualisation!$G$121)+(F188*Visualisation!$G$122)+(F209*Visualisation!$G$123)+(F230*Visualisation!$G$124)+(F251*Visualisation!$G$125),"-")</f>
        <v>5.3156755772976086E-2</v>
      </c>
      <c r="AF92" s="21">
        <f>IFERROR((G83*Visualisation!$G$117)+(G104*Visualisation!$G$118)+(G125*Visualisation!$G$119)+(G146*Visualisation!$G$120)+(G167*Visualisation!$G$121)+(G188*Visualisation!$G$122)+(G209*Visualisation!$G$123)+(G230*Visualisation!$G$124)+(G251*Visualisation!$G$125),"-")</f>
        <v>4.8186963132480012E-2</v>
      </c>
      <c r="AG92" s="21">
        <f>IFERROR((H83*Visualisation!$G$117)+(H104*Visualisation!$G$118)+(H125*Visualisation!$G$119)+(H146*Visualisation!$G$120)+(H167*Visualisation!$G$121)+(H188*Visualisation!$G$122)+(H209*Visualisation!$G$123)+(H230*Visualisation!$G$124)+(H251*Visualisation!$G$125),"-")</f>
        <v>5.7499327546550294E-2</v>
      </c>
      <c r="AH92" s="21">
        <f>IFERROR((I83*Visualisation!$G$117)+(I104*Visualisation!$G$118)+(I125*Visualisation!$G$119)+(I146*Visualisation!$G$120)+(I167*Visualisation!$G$121)+(I188*Visualisation!$G$122)+(I209*Visualisation!$G$123)+(I230*Visualisation!$G$124)+(I251*Visualisation!$G$125),"-")</f>
        <v>0.32382245781897984</v>
      </c>
      <c r="AI92" s="21">
        <f>IFERROR((J83*Visualisation!$G$117)+(J104*Visualisation!$G$118)+(J125*Visualisation!$G$119)+(J146*Visualisation!$G$120)+(J167*Visualisation!$G$121)+(J188*Visualisation!$G$122)+(J209*Visualisation!$G$123)+(J230*Visualisation!$G$124)+(J251*Visualisation!$G$125),"-")</f>
        <v>0.32098573922415341</v>
      </c>
      <c r="AJ92" s="21">
        <f>IFERROR((K83*Visualisation!$G$117)+(K104*Visualisation!$G$118)+(K125*Visualisation!$G$119)+(K146*Visualisation!$G$120)+(K167*Visualisation!$G$121)+(K188*Visualisation!$G$122)+(K209*Visualisation!$G$123)+(K230*Visualisation!$G$124)+(K251*Visualisation!$G$125),"-")</f>
        <v>0.35345467282940146</v>
      </c>
      <c r="AK92" s="21">
        <f>IFERROR((L83*Visualisation!$G$117)+(L104*Visualisation!$G$118)+(L125*Visualisation!$G$119)+(L146*Visualisation!$G$120)+(L167*Visualisation!$G$121)+(L188*Visualisation!$G$122)+(L209*Visualisation!$G$123)+(L230*Visualisation!$G$124)+(L251*Visualisation!$G$125),"-")</f>
        <v>0.10856464234649041</v>
      </c>
      <c r="AL92" s="21">
        <f>IFERROR((M83*Visualisation!$G$117)+(M104*Visualisation!$G$118)+(M125*Visualisation!$G$119)+(M146*Visualisation!$G$120)+(M167*Visualisation!$G$121)+(M188*Visualisation!$G$122)+(M209*Visualisation!$G$123)+(M230*Visualisation!$G$124)+(M251*Visualisation!$G$125),"-")</f>
        <v>0.10188712278422131</v>
      </c>
      <c r="AM92" s="21">
        <f>IFERROR((N83*Visualisation!$G$117)+(N104*Visualisation!$G$118)+(N125*Visualisation!$G$119)+(N146*Visualisation!$G$120)+(N167*Visualisation!$G$121)+(N188*Visualisation!$G$122)+(N209*Visualisation!$G$123)+(N230*Visualisation!$G$124)+(N251*Visualisation!$G$125),"-")</f>
        <v>0.11676373520065449</v>
      </c>
      <c r="AN92" s="21">
        <f>IFERROR((O83*Visualisation!$G$117)+(O104*Visualisation!$G$118)+(O125*Visualisation!$G$119)+(O146*Visualisation!$G$120)+(O167*Visualisation!$G$121)+(O188*Visualisation!$G$122)+(O209*Visualisation!$G$123)+(O230*Visualisation!$G$124)+(O251*Visualisation!$G$125),"-")</f>
        <v>0.39246982136397512</v>
      </c>
      <c r="AO92" s="21">
        <f>IFERROR((P83*Visualisation!$G$117)+(P104*Visualisation!$G$118)+(P125*Visualisation!$G$119)+(P146*Visualisation!$G$120)+(P167*Visualisation!$G$121)+(P188*Visualisation!$G$122)+(P209*Visualisation!$G$123)+(P230*Visualisation!$G$124)+(P251*Visualisation!$G$125),"-")</f>
        <v>4.3739357689667529E-3</v>
      </c>
      <c r="AP92" s="21">
        <f>IFERROR((Q83*Visualisation!$G$117)+(Q104*Visualisation!$G$118)+(Q125*Visualisation!$G$119)+(Q146*Visualisation!$G$120)+(Q167*Visualisation!$G$121)+(Q188*Visualisation!$G$122)+(Q209*Visualisation!$G$123)+(Q230*Visualisation!$G$124)+(Q251*Visualisation!$G$125),"-")</f>
        <v>7.3551932039429058E-2</v>
      </c>
      <c r="AQ92" s="202">
        <f>IFERROR((R83*Visualisation!$G$117)+(R104*Visualisation!$G$118)+(R125*Visualisation!$G$119)+(R146*Visualisation!$G$120)+(R167*Visualisation!$G$121)+(R188*Visualisation!$G$122)+(R209*Visualisation!$G$123)+(R230*Visualisation!$G$124)+(R251*Visualisation!$G$125),"-")</f>
        <v>0.23596264498877687</v>
      </c>
      <c r="AR92" s="21">
        <f t="shared" si="5"/>
        <v>2.1924943087812809</v>
      </c>
      <c r="AS92" s="22"/>
      <c r="AT92" s="22"/>
      <c r="AU92" s="22"/>
      <c r="AV92" s="252"/>
      <c r="AW92" s="22"/>
      <c r="AX92" s="51">
        <v>62</v>
      </c>
      <c r="AY92" s="68" t="s">
        <v>316</v>
      </c>
      <c r="AZ92" s="21">
        <f>(($C$102*Visualisation!$G$118)+($C$103*Visualisation!$G$118)+($C$104*Visualisation!$G$118)+($C$105*Visualisation!$G$118)+($C$106*Visualisation!$G$118)+($C$107*Visualisation!$G$118)+($C$108*Visualisation!$G$118)+($C$109*Visualisation!$G$118)+($C$110*Visualisation!$G$118)+($C$111*Visualisation!$G$118)+($C$112*Visualisation!$G$118)+($C$113*Visualisation!$G$118)+($C$114*Visualisation!$G$118)+($C$115*Visualisation!$G$118)+($C$116*Visualisation!$G$118)+($C$117*Visualisation!$G$118))*$BD$86</f>
        <v>-0.35998897334766983</v>
      </c>
      <c r="BA92" s="21">
        <f>($C$102*Visualisation!$G$118)+($D$102*Visualisation!$G$118)+($E$102*Visualisation!$G$118)+($F$102*Visualisation!$G$118)+($G$102*Visualisation!$G$118)+($H$102*Visualisation!$G$118)+($I$102*Visualisation!$G$118)+($J$102*Visualisation!$G$118)+($K$102*Visualisation!$G$118)+($L$102*Visualisation!$G$118)+($M$102*Visualisation!$G$118)+($N$102*Visualisation!$G$118)+($O$102*Visualisation!$G$118)+($P$102*Visualisation!$G$118)+($Q$102*Visualisation!$G$118)+($R$102*Visualisation!$G$118)</f>
        <v>1.3416672172559592</v>
      </c>
      <c r="BB92" s="21"/>
      <c r="BC92" s="21"/>
      <c r="BD92" s="21">
        <f>(($D$102*Visualisation!$G$118)+($D$103*Visualisation!$G$118)+($D$104*Visualisation!$G$118)+($D$105*Visualisation!$G$118)+($D$106*Visualisation!$G$118)+($D$107*Visualisation!$G$118)+($D$108*Visualisation!$G$118)+($D$109*Visualisation!$G$118)+($D$110*Visualisation!$G$118)+($D$111*Visualisation!$G$118)+($D$112*Visualisation!$G$118)+($D$113*Visualisation!$G$118)+($D$114*Visualisation!$G$118)+($D$115*Visualisation!$G$118)+($D$116*Visualisation!$G$118)+($D$117*Visualisation!$G$118))*$BD$86</f>
        <v>-0.35425935966499272</v>
      </c>
      <c r="BE92" s="21">
        <f>($C$103*Visualisation!$G$118)+($D$103*Visualisation!$G$118)+($E$103*Visualisation!$G$118)+($F$103*Visualisation!$G$118)+($G$103*Visualisation!$G$118)+($H$103*Visualisation!$G$118)+($I$103*Visualisation!$G$118)+($J$103*Visualisation!$G$118)+($K$103*Visualisation!$G$118)+($L$103*Visualisation!$G$118)+($M$103*Visualisation!$G$118)+($N$103*Visualisation!$G$118)+($O$103*Visualisation!$G$118)+($P$103*Visualisation!$G$118)+($Q$103*Visualisation!$G$118)+($R$103*Visualisation!$G$118)</f>
        <v>1.4210091147411297</v>
      </c>
      <c r="BF92" s="21"/>
      <c r="BG92" s="21"/>
      <c r="BH92" s="21">
        <f>(($E$102*Visualisation!$G$118)+($E$103*Visualisation!$G$118)+($E$104*Visualisation!$G$118)+($E$105*Visualisation!$G$118)+($E$106*Visualisation!$G$118)+($E$107*Visualisation!$G$118)+($E$108*Visualisation!$G$118)+($E$109*Visualisation!$G$118)+($E$110*Visualisation!$G$118)+($E$111*Visualisation!$G$118)+($E$112*Visualisation!$G$118)+($E$113*Visualisation!$G$118)+($E$114*Visualisation!$G$118)+($E$115*Visualisation!$G$118)+($E$116*Visualisation!$G$118)+($E$117*Visualisation!$G$118))*$BD$86</f>
        <v>-0.35023931218452276</v>
      </c>
      <c r="BI92" s="21">
        <f>($C$104*Visualisation!$G$118)+($D$104*Visualisation!$G$118)+($E$104*Visualisation!$G$118)+($F$104*Visualisation!$G$118)+($G$104*Visualisation!$G$118)+($H$104*Visualisation!$G$118)+($I$104*Visualisation!$G$118)+($J$104*Visualisation!$G$118)+($K$104*Visualisation!$G$118)+($L$104*Visualisation!$G$118)+($M$104*Visualisation!$G$118)+($N$104*Visualisation!$G$118)+($O$104*Visualisation!$G$118)+($P$104*Visualisation!$G$118)+($Q$104*Visualisation!$G$118)+($R$104*Visualisation!$G$118)</f>
        <v>1.4824091175934153</v>
      </c>
      <c r="BJ92" s="21"/>
      <c r="BK92" s="21"/>
      <c r="BL92" s="21">
        <f>(($F$102*Visualisation!$G$118)+($F$103*Visualisation!$G$118)+($F$104*Visualisation!$G$118)+($F$105*Visualisation!$G$118)+($F$106*Visualisation!$G$118)+($F$107*Visualisation!$G$118)+($F$108*Visualisation!$G$118)+($F$109*Visualisation!$G$118)+($F$110*Visualisation!$G$118)+($F$111*Visualisation!$G$118)+($F$112*Visualisation!$G$118)+($F$113*Visualisation!$G$118)+($F$114*Visualisation!$G$118)+($F$115*Visualisation!$G$118)+($F$116*Visualisation!$G$118)+($F$117*Visualisation!$G$118))*$BD$86</f>
        <v>-0.58640549305263867</v>
      </c>
      <c r="BM92" s="21">
        <f>($C$105*Visualisation!$G$118)+($D$105*Visualisation!$G$118)+($E$105*Visualisation!$G$118)+($F$105*Visualisation!$G$118)+($G$105*Visualisation!$G$118)+($H$105*Visualisation!$G$118)+($I$105*Visualisation!$G$118)+($J$105*Visualisation!$G$118)+($K$105*Visualisation!$G$118)+($L$105*Visualisation!$G$118)+($M$105*Visualisation!$G$118)+($N$105*Visualisation!$G$118)+($O$105*Visualisation!$G$118)+($P$105*Visualisation!$G$118)+($Q$105*Visualisation!$G$118)+($R$105*Visualisation!$G$118)</f>
        <v>0.43391731046648696</v>
      </c>
      <c r="BN92" s="21"/>
      <c r="BO92" s="21"/>
      <c r="BP92" s="21">
        <f>(($G$102*Visualisation!$G$118)+($G$103*Visualisation!$G$118)+($G$104*Visualisation!$G$118)+($G$105*Visualisation!$G$118)+($G$106*Visualisation!$G$118)+($G$107*Visualisation!$G$118)+($G$108*Visualisation!$G$118)+($G$109*Visualisation!$G$118)+($G$110*Visualisation!$G$118)+($G$111*Visualisation!$G$118)+($G$112*Visualisation!$G$118)+($G$113*Visualisation!$G$118)+($G$114*Visualisation!$G$118)+($G$115*Visualisation!$G$118)+($G$116*Visualisation!$G$118)+($G$117*Visualisation!$G$118))*$BD$86</f>
        <v>-0.56630414919288585</v>
      </c>
      <c r="BQ92" s="21">
        <f>($C$106*Visualisation!$G$118)+($D$106*Visualisation!$G$118)+($E$106*Visualisation!$G$118)+($F$106*Visualisation!$G$118)+($G$106*Visualisation!$G$118)+($H$106*Visualisation!$G$118)+($I$106*Visualisation!$G$118)+($J$106*Visualisation!$G$118)+($K$106*Visualisation!$G$118)+($L$106*Visualisation!$G$118)+($M$106*Visualisation!$G$118)+($N$106*Visualisation!$G$118)+($O$106*Visualisation!$G$118)+($P$106*Visualisation!$G$118)+($Q$106*Visualisation!$G$118)+($R$106*Visualisation!$G$118)</f>
        <v>0.46866337732433722</v>
      </c>
      <c r="BR92" s="21"/>
      <c r="BS92" s="21"/>
      <c r="BT92" s="21">
        <f>(($H$102*Visualisation!$G$118)+($H$103*Visualisation!$G$118)+($H$104*Visualisation!$G$118)+($H$105*Visualisation!$G$118)+($H$106*Visualisation!$G$118)+($H$107*Visualisation!$G$118)+($H$108*Visualisation!$G$118)+($H$109*Visualisation!$G$118)+($H$110*Visualisation!$G$118)+($H$111*Visualisation!$G$118)+($H$112*Visualisation!$G$118)+($H$113*Visualisation!$G$118)+($H$114*Visualisation!$G$118)+($H$115*Visualisation!$G$118)+($H$116*Visualisation!$G$118)+($H$117*Visualisation!$G$118))*$BD$86</f>
        <v>-0.60468069586259376</v>
      </c>
      <c r="BU92" s="21">
        <f>($C$107*Visualisation!$G$118)+($D$107*Visualisation!$G$118)+($E$107*Visualisation!$G$118)+($F$107*Visualisation!$G$118)+($G$107*Visualisation!$G$118)+($H$107*Visualisation!$G$118)+($I$107*Visualisation!$G$118)+($J$107*Visualisation!$G$118)+($K$107*Visualisation!$G$118)+($L$107*Visualisation!$G$118)+($M$107*Visualisation!$G$118)+($N$107*Visualisation!$G$118)+($O$107*Visualisation!$G$118)+($P$107*Visualisation!$G$118)+($Q$107*Visualisation!$G$118)+($R$107*Visualisation!$G$118)</f>
        <v>0.40549015715231279</v>
      </c>
      <c r="BV92" s="21"/>
      <c r="BW92" s="21"/>
      <c r="BX92" s="21">
        <f>(($I$102*Visualisation!$G$118)+($I$103*Visualisation!$G$118)+($I$104*Visualisation!$G$118)+($I$105*Visualisation!$G$118)+($I$106*Visualisation!$G$118)+($I$107*Visualisation!$G$118)+($I$108*Visualisation!$G$118)+($I$109*Visualisation!$G$118)+($I$110*Visualisation!$G$118)+($I$111*Visualisation!$G$118)+($I$112*Visualisation!$G$118)+($I$113*Visualisation!$G$118)+($I$114*Visualisation!$G$118)+($I$115*Visualisation!$G$118)+($I$116*Visualisation!$G$118)+($I$117*Visualisation!$G$118))*$BD$86</f>
        <v>-1.9490091243417869</v>
      </c>
      <c r="BY92" s="21">
        <f>($C$108*Visualisation!$G$118)+($D$108*Visualisation!$G$118)+($E$108*Visualisation!$G$118)+($F$108*Visualisation!$G$118)+($G$108*Visualisation!$G$118)+($H$108*Visualisation!$G$118)+($I$108*Visualisation!$G$118)+($J$108*Visualisation!$G$118)+($K$108*Visualisation!$G$118)+($L$108*Visualisation!$G$118)+($M$108*Visualisation!$G$118)+($N$108*Visualisation!$G$118)+($O$108*Visualisation!$G$118)+($P$108*Visualisation!$G$118)+($Q$108*Visualisation!$G$118)+($R$108*Visualisation!$G$118)</f>
        <v>0</v>
      </c>
      <c r="BZ92" s="2"/>
      <c r="CB92" s="21">
        <f>(($J$102*Visualisation!$G$118)+($J$103*Visualisation!$G$118)+($J$104*Visualisation!$G$118)+($J$105*Visualisation!$G$118)+($J$106*Visualisation!$G$118)+($J$107*Visualisation!$G$118)+($J$108*Visualisation!$G$118)+($J$109*Visualisation!$G$118)+($J$110*Visualisation!$G$118)+($J$111*Visualisation!$G$118)+($J$112*Visualisation!$G$118)+($J$113*Visualisation!$G$118)+($J$114*Visualisation!$G$118)+($J$115*Visualisation!$G$118)+($J$116*Visualisation!$G$118)+($J$117*Visualisation!$G$118))*$BD$86</f>
        <v>-1.8993391378532187</v>
      </c>
      <c r="CC92" s="21">
        <f>($C$109*Visualisation!$G$118)+($D$109*Visualisation!$G$118)+($E$109*Visualisation!$G$118)+($F$109*Visualisation!$G$118)+($G$109*Visualisation!$G$118)+($H$109*Visualisation!$G$118)+($I$109*Visualisation!$G$118)+($J$109*Visualisation!$G$118)+($K$109*Visualisation!$G$118)+($L$109*Visualisation!$G$118)+($M$109*Visualisation!$G$118)+($N$109*Visualisation!$G$118)+($O$109*Visualisation!$G$118)+($P$109*Visualisation!$G$118)+($Q$109*Visualisation!$G$118)+($R$109*Visualisation!$G$118)</f>
        <v>7.4514181765350518E-5</v>
      </c>
      <c r="CD92" s="2"/>
      <c r="CF92" s="21">
        <f>(($K$102*Visualisation!$G$118)+($K$103*Visualisation!$G$118)+($K$104*Visualisation!$G$118)+($K$105*Visualisation!$G$118)+($K$106*Visualisation!$G$118)+($K$107*Visualisation!$G$118)+($K$108*Visualisation!$G$118)+($K$109*Visualisation!$G$118)+($K$110*Visualisation!$G$118)+($K$111*Visualisation!$G$118)+($K$112*Visualisation!$G$118)+($K$113*Visualisation!$G$118)+($K$114*Visualisation!$G$118)+($K$115*Visualisation!$G$118)+($K$116*Visualisation!$G$118)+($K$117*Visualisation!$G$118))*$BD$86</f>
        <v>-1.6379074010716603</v>
      </c>
      <c r="CG92" s="21">
        <f>($C$110*Visualisation!$G$118)+($D$110*Visualisation!$G$118)+($E$110*Visualisation!$G$118)+($F$110*Visualisation!$G$118)+($G$110*Visualisation!$G$118)+($H$110*Visualisation!$G$118)+($I$110*Visualisation!$G$118)+($J$110*Visualisation!$G$118)+($K$110*Visualisation!$G$118)+($L$110*Visualisation!$G$118)+($M$110*Visualisation!$G$118)+($N$110*Visualisation!$G$118)+($O$110*Visualisation!$G$118)+($P$110*Visualisation!$G$118)+($Q$110*Visualisation!$G$118)+($R$110*Visualisation!$G$118)</f>
        <v>7.2235742011023734E-3</v>
      </c>
      <c r="CH92" s="2"/>
      <c r="CJ92" s="21">
        <f>(($L$102*Visualisation!$G$118)+($L$103*Visualisation!$G$118)+($L$104*Visualisation!$G$118)+($L$105*Visualisation!$G$118)+($L$106*Visualisation!$G$118)+($L$107*Visualisation!$G$118)+($L$108*Visualisation!$G$118)+($L$109*Visualisation!$G$118)+($L$110*Visualisation!$G$118)+($L$111*Visualisation!$G$118)+($L$112*Visualisation!$G$118)+($L$113*Visualisation!$G$118)+($L$114*Visualisation!$G$118)+($L$115*Visualisation!$G$118)+($L$116*Visualisation!$G$118)+($L$117*Visualisation!$G$118))*$BD$86</f>
        <v>-0.84465540403888462</v>
      </c>
      <c r="CK92" s="21">
        <f>($C$111*Visualisation!$G$118)+($D$111*Visualisation!$G$118)+($E$111*Visualisation!$G$118)+($F$111*Visualisation!$G$118)+($G$111*Visualisation!$G$118)+($H$111*Visualisation!$G$118)+($I$111*Visualisation!$G$118)+($J$111*Visualisation!$G$118)+($K$111*Visualisation!$G$118)+($L$111*Visualisation!$G$118)+($M$111*Visualisation!$G$118)+($N$111*Visualisation!$G$118)+($O$111*Visualisation!$G$118)+($P$111*Visualisation!$G$118)+($Q$111*Visualisation!$G$118)+($R$111*Visualisation!$G$118)</f>
        <v>0.19004278670612951</v>
      </c>
      <c r="CL92" s="2"/>
      <c r="CN92" s="21">
        <f>(($M$102*Visualisation!$G$118)+($M$103*Visualisation!$G$118)+($M$104*Visualisation!$G$118)+($M$105*Visualisation!$G$118)+($M$106*Visualisation!$G$118)+($M$107*Visualisation!$G$118)+($M$108*Visualisation!$G$118)+($M$109*Visualisation!$G$118)+($M$110*Visualisation!$G$118)+($M$111*Visualisation!$G$118)+($M$112*Visualisation!$G$118)+($M$113*Visualisation!$G$118)+($M$114*Visualisation!$G$118)+($M$115*Visualisation!$G$118)+($M$116*Visualisation!$G$118)+($M$117*Visualisation!$G$118))*$BD$86</f>
        <v>-0.80719446029610753</v>
      </c>
      <c r="CO92" s="21">
        <f>($C$112*Visualisation!$G$118)+($D$112*Visualisation!$G$118)+($E$112*Visualisation!$G$118)+($F$112*Visualisation!$G$118)+($G$112*Visualisation!$G$118)+($H$112*Visualisation!$G$118)+($I$112*Visualisation!$G$118)+($J$112*Visualisation!$G$118)+($K$112*Visualisation!$G$118)+($L$112*Visualisation!$G$118)+($M$112*Visualisation!$G$118)+($N$112*Visualisation!$G$118)+($O$112*Visualisation!$G$118)+($P$112*Visualisation!$G$118)+($Q$112*Visualisation!$G$118)+($R$112*Visualisation!$G$118)</f>
        <v>0.21168209449534758</v>
      </c>
      <c r="CP92" s="2"/>
      <c r="CR92" s="21">
        <f>(($N$102*Visualisation!$G$118)+($N$103*Visualisation!$G$118)+($N$104*Visualisation!$G$118)+($N$105*Visualisation!$G$118)+($N$106*Visualisation!$G$118)+($N$107*Visualisation!$G$118)+($N$108*Visualisation!$G$118)+($N$109*Visualisation!$G$118)+($N$110*Visualisation!$G$118)+($N$111*Visualisation!$G$118)+($N$112*Visualisation!$G$118)+($N$113*Visualisation!$G$118)+($N$114*Visualisation!$G$118)+($N$115*Visualisation!$G$118)+($N$116*Visualisation!$G$118)+($N$117*Visualisation!$G$118))*$BD$86</f>
        <v>-0.85666395150124652</v>
      </c>
      <c r="CS92" s="21">
        <f>($C$113*Visualisation!$G$118)+($D$113*Visualisation!$G$118)+($E$113*Visualisation!$G$118)+($F$113*Visualisation!$G$118)+($G$113*Visualisation!$G$118)+($H$113*Visualisation!$G$118)+($I$113*Visualisation!$G$118)+($J$113*Visualisation!$G$118)+($K$113*Visualisation!$G$118)+($L$113*Visualisation!$G$118)+($M$113*Visualisation!$G$118)+($N$113*Visualisation!$G$118)+($O$113*Visualisation!$G$118)+($P$113*Visualisation!$G$118)+($Q$113*Visualisation!$G$118)+($R$113*Visualisation!$G$118)</f>
        <v>0.18366987414904762</v>
      </c>
      <c r="CT92" s="2"/>
      <c r="CV92" s="21">
        <f>(($O$102*Visualisation!$G$118)+($O$103*Visualisation!$G$118)+($O$104*Visualisation!$G$118)+($O$105*Visualisation!$G$118)+($O$106*Visualisation!$G$118)+($O$107*Visualisation!$G$118)+($O$108*Visualisation!$G$118)+($O$109*Visualisation!$G$118)+($O$110*Visualisation!$G$118)+($O$111*Visualisation!$G$118)+($O$112*Visualisation!$G$118)+($O$113*Visualisation!$G$118)+($O$114*Visualisation!$G$118)+($O$115*Visualisation!$G$118)+($O$116*Visualisation!$G$118)+($O$117*Visualisation!$G$118))*$BD$86</f>
        <v>0</v>
      </c>
      <c r="CW92" s="21">
        <f>($C$114*Visualisation!$G$118)+($D$114*Visualisation!$G$118)+($E$114*Visualisation!$G$118)+($F$114*Visualisation!$G$118)+($G$114*Visualisation!$G$118)+($H$114*Visualisation!$G$118)+($I$114*Visualisation!$G$118)+($J$114*Visualisation!$G$118)+($K$114*Visualisation!$G$118)+($L$114*Visualisation!$G$118)+($M$114*Visualisation!$G$118)+($N$114*Visualisation!$G$118)+($O$114*Visualisation!$G$118)+($P$114*Visualisation!$G$118)+($Q$114*Visualisation!$G$118)+($R$114*Visualisation!$G$118)</f>
        <v>6.156670983946638</v>
      </c>
      <c r="CX92" s="2"/>
      <c r="CZ92" s="21">
        <f>(($P$102*Visualisation!$G$118)+($P$103*Visualisation!$G$118)+($P$104*Visualisation!$G$118)+($P$105*Visualisation!$G$118)+($P$106*Visualisation!$G$118)+($P$107*Visualisation!$G$118)+($P$108*Visualisation!$G$118)+($P$109*Visualisation!$G$118)+($P$110*Visualisation!$G$118)+($P$111*Visualisation!$G$118)+($P$112*Visualisation!$G$118)+($P$113*Visualisation!$G$118)+($P$114*Visualisation!$G$118)+($P$115*Visualisation!$G$118)+($P$116*Visualisation!$G$118)+($P$117*Visualisation!$G$118))*$BD$86</f>
        <v>-0.38150296036817616</v>
      </c>
      <c r="DA92" s="21">
        <f>($C$115*Visualisation!$G$118)+($D$115*Visualisation!$G$118)+($E$115*Visualisation!$G$118)+($F$115*Visualisation!$G$118)+($G$115*Visualisation!$G$118)+($H$115*Visualisation!$G$118)+($I$115*Visualisation!$G$118)+($J$115*Visualisation!$G$118)+($K$115*Visualisation!$G$118)+($L$115*Visualisation!$G$118)+($M$115*Visualisation!$G$118)+($N$115*Visualisation!$G$118)+($O$115*Visualisation!$G$118)+($P$115*Visualisation!$G$118)+($Q$115*Visualisation!$G$118)+($R$115*Visualisation!$G$118)</f>
        <v>1.1263807547450526</v>
      </c>
      <c r="DB92" s="2"/>
      <c r="DD92" s="21">
        <f>(($Q$102*Visualisation!$G$118)+($Q$103*Visualisation!$G$118)+($Q$104*Visualisation!$G$118)+($Q$105*Visualisation!$G$118)+($Q$106*Visualisation!$G$118)+($Q$107*Visualisation!$G$118)+($Q$108*Visualisation!$G$118)+($Q$109*Visualisation!$G$118)+($Q$110*Visualisation!$G$118)+($Q$111*Visualisation!$G$118)+($Q$112*Visualisation!$G$118)+($Q$113*Visualisation!$G$118)+($Q$114*Visualisation!$G$118)+($Q$115*Visualisation!$G$118)+($Q$116*Visualisation!$G$118)+($Q$117*Visualisation!$G$118))*$BD$86</f>
        <v>-0.67580496317463767</v>
      </c>
      <c r="DE92" s="21">
        <f>($C$116*Visualisation!$G$118)+($D$116*Visualisation!$G$118)+($E$116*Visualisation!$G$118)+($F$116*Visualisation!$G$118)+($G$116*Visualisation!$G$118)+($H$116*Visualisation!$G$118)+($I$116*Visualisation!$G$118)+($J$116*Visualisation!$G$118)+($K$116*Visualisation!$G$118)+($L$116*Visualisation!$G$118)+($M$116*Visualisation!$G$118)+($N$116*Visualisation!$G$118)+($O$116*Visualisation!$G$118)+($P$116*Visualisation!$G$118)+($Q$116*Visualisation!$G$118)+($R$116*Visualisation!$G$118)</f>
        <v>0.31726695199389376</v>
      </c>
      <c r="DF92" s="2"/>
      <c r="DH92" s="21">
        <f>(($R$102*Visualisation!$G$118)+($R$103*Visualisation!$G$118)+($R$104*Visualisation!$G$118)+($R$105*Visualisation!$G$118)+($R$106*Visualisation!$G$118)+($R$107*Visualisation!$G$118)+($R$108*Visualisation!$G$118)+($R$109*Visualisation!$G$118)+($R$110*Visualisation!$G$118)+($R$111*Visualisation!$G$118)+($R$112*Visualisation!$G$118)+($R$113*Visualisation!$G$118)+($R$114*Visualisation!$G$118)+($R$115*Visualisation!$G$118)+($R$116*Visualisation!$G$118)+($R$117*Visualisation!$G$118))*$BD$86</f>
        <v>-1.8724136232129831</v>
      </c>
      <c r="DI92" s="21">
        <f>($C$117*Visualisation!$G$118)+($D$117*Visualisation!$G$118)+($E$117*Visualisation!$G$118)+($F$117*Visualisation!$G$118)+($G$117*Visualisation!$G$118)+($H$117*Visualisation!$G$118)+($I$117*Visualisation!$G$118)+($J$117*Visualisation!$G$118)+($K$117*Visualisation!$G$118)+($L$117*Visualisation!$G$118)+($M$117*Visualisation!$G$118)+($N$117*Visualisation!$G$118)+($O$117*Visualisation!$G$118)+($P$117*Visualisation!$G$118)+($Q$117*Visualisation!$G$118)+($R$117*Visualisation!$G$118)</f>
        <v>2.0118021138693098E-4</v>
      </c>
      <c r="DJ92" s="2"/>
      <c r="DO92" s="253"/>
    </row>
    <row r="93" spans="1:119" ht="15.75">
      <c r="A93" s="35" t="s">
        <v>89</v>
      </c>
      <c r="B93" s="159" t="s">
        <v>85</v>
      </c>
      <c r="C93" s="157">
        <f>IF((Visualisation!$Q64-Visualisation!E64)&gt;0,1,0)</f>
        <v>0</v>
      </c>
      <c r="D93" s="157">
        <f>IF((Visualisation!$Q64-Visualisation!F64)&gt;0,1,0)</f>
        <v>0</v>
      </c>
      <c r="E93" s="157">
        <f>IF((Visualisation!$Q64-Visualisation!G64)&gt;0,1,0)</f>
        <v>0</v>
      </c>
      <c r="F93" s="157">
        <f>IF((Visualisation!$Q64-Visualisation!H64)&gt;0,1,0)</f>
        <v>0</v>
      </c>
      <c r="G93" s="157">
        <f>IF((Visualisation!$Q64-Visualisation!I64)&gt;0,1,0)</f>
        <v>0</v>
      </c>
      <c r="H93" s="157">
        <f>IF((Visualisation!$Q64-Visualisation!J64)&gt;0,1,0)</f>
        <v>0</v>
      </c>
      <c r="I93" s="157">
        <f>IF((Visualisation!$Q64-Visualisation!K64)&gt;0,1,0)</f>
        <v>0</v>
      </c>
      <c r="J93" s="157">
        <f>IF((Visualisation!$Q64-Visualisation!L64)&gt;0,1,0)</f>
        <v>0</v>
      </c>
      <c r="K93" s="157">
        <f>IF((Visualisation!$Q64-Visualisation!M64)&gt;0,1,0)</f>
        <v>0</v>
      </c>
      <c r="L93" s="157">
        <f>IF((Visualisation!$Q64-Visualisation!N64)&gt;0,1,0)</f>
        <v>0</v>
      </c>
      <c r="M93" s="157">
        <f>IF((Visualisation!$Q64-Visualisation!O64)&gt;0,1,0)</f>
        <v>0</v>
      </c>
      <c r="N93" s="157">
        <f>IF((Visualisation!$Q64-Visualisation!P64)&gt;0,1,0)</f>
        <v>0</v>
      </c>
      <c r="O93" s="157">
        <f>IF((Visualisation!$Q64-Visualisation!Q64)&gt;0,1,0)</f>
        <v>0</v>
      </c>
      <c r="P93" s="157">
        <f>IF((Visualisation!$Q64-Visualisation!R64)&gt;0,1,0)</f>
        <v>0</v>
      </c>
      <c r="Q93" s="157">
        <f>IF((Visualisation!$Q64-Visualisation!S64)&gt;0,1,0)</f>
        <v>0</v>
      </c>
      <c r="R93" s="157">
        <f>IF((Visualisation!$Q64-Visualisation!T64)&gt;0,1,0)</f>
        <v>0</v>
      </c>
      <c r="S93" s="18"/>
      <c r="T93" s="18"/>
      <c r="U93" s="18"/>
      <c r="W93" s="254"/>
      <c r="X93" s="2"/>
      <c r="Y93" s="2"/>
      <c r="Z93" s="19"/>
      <c r="AA93" s="159" t="s">
        <v>233</v>
      </c>
      <c r="AB93" s="21">
        <f>IFERROR((C84*Visualisation!$G$117)+(C105*Visualisation!$G$118)+(C126*Visualisation!$G$119)+(C147*Visualisation!$G$120)+(C168*Visualisation!$G$121)+(C189*Visualisation!$G$122)+(C210*Visualisation!$G$123)+(C231*Visualisation!$G$124)+(C252*Visualisation!$G$125),"-")</f>
        <v>1.4126181425240471E-3</v>
      </c>
      <c r="AC93" s="21">
        <f>IFERROR((D84*Visualisation!$G$117)+(D105*Visualisation!$G$118)+(D126*Visualisation!$G$119)+(D147*Visualisation!$G$120)+(D168*Visualisation!$G$121)+(D189*Visualisation!$G$122)+(D210*Visualisation!$G$123)+(D231*Visualisation!$G$124)+(D252*Visualisation!$G$125),"-")</f>
        <v>1.1394207404443191E-3</v>
      </c>
      <c r="AD93" s="21">
        <f>IFERROR((E84*Visualisation!$G$117)+(E105*Visualisation!$G$118)+(E126*Visualisation!$G$119)+(E147*Visualisation!$G$120)+(E168*Visualisation!$G$121)+(E189*Visualisation!$G$122)+(E210*Visualisation!$G$123)+(E231*Visualisation!$G$124)+(E252*Visualisation!$G$125),"-")</f>
        <v>2.5551124573360701E-2</v>
      </c>
      <c r="AE93" s="21">
        <f>IFERROR((F84*Visualisation!$G$117)+(F105*Visualisation!$G$118)+(F126*Visualisation!$G$119)+(F147*Visualisation!$G$120)+(F168*Visualisation!$G$121)+(F189*Visualisation!$G$122)+(F210*Visualisation!$G$123)+(F231*Visualisation!$G$124)+(F252*Visualisation!$G$125),"-")</f>
        <v>0</v>
      </c>
      <c r="AF93" s="21">
        <f>IFERROR((G84*Visualisation!$G$117)+(G105*Visualisation!$G$118)+(G126*Visualisation!$G$119)+(G147*Visualisation!$G$120)+(G168*Visualisation!$G$121)+(G189*Visualisation!$G$122)+(G210*Visualisation!$G$123)+(G231*Visualisation!$G$124)+(G252*Visualisation!$G$125),"-")</f>
        <v>1.152219061562043E-6</v>
      </c>
      <c r="AG93" s="21">
        <f>IFERROR((H84*Visualisation!$G$117)+(H105*Visualisation!$G$118)+(H126*Visualisation!$G$119)+(H147*Visualisation!$G$120)+(H168*Visualisation!$G$121)+(H189*Visualisation!$G$122)+(H210*Visualisation!$G$123)+(H231*Visualisation!$G$124)+(H252*Visualisation!$G$125),"-")</f>
        <v>3.9304702932777043E-3</v>
      </c>
      <c r="AH93" s="21">
        <f>IFERROR((I84*Visualisation!$G$117)+(I105*Visualisation!$G$118)+(I126*Visualisation!$G$119)+(I147*Visualisation!$G$120)+(I168*Visualisation!$G$121)+(I189*Visualisation!$G$122)+(I210*Visualisation!$G$123)+(I231*Visualisation!$G$124)+(I252*Visualisation!$G$125),"-")</f>
        <v>0.18727114558239197</v>
      </c>
      <c r="AI93" s="21">
        <f>IFERROR((J84*Visualisation!$G$117)+(J105*Visualisation!$G$118)+(J126*Visualisation!$G$119)+(J147*Visualisation!$G$120)+(J168*Visualisation!$G$121)+(J189*Visualisation!$G$122)+(J210*Visualisation!$G$123)+(J231*Visualisation!$G$124)+(J252*Visualisation!$G$125),"-")</f>
        <v>0.1842253382664476</v>
      </c>
      <c r="AJ93" s="21">
        <f>IFERROR((K84*Visualisation!$G$117)+(K105*Visualisation!$G$118)+(K126*Visualisation!$G$119)+(K147*Visualisation!$G$120)+(K168*Visualisation!$G$121)+(K189*Visualisation!$G$122)+(K210*Visualisation!$G$123)+(K231*Visualisation!$G$124)+(K252*Visualisation!$G$125),"-")</f>
        <v>0.26854888776011238</v>
      </c>
      <c r="AK93" s="21">
        <f>IFERROR((L84*Visualisation!$G$117)+(L105*Visualisation!$G$118)+(L126*Visualisation!$G$119)+(L147*Visualisation!$G$120)+(L168*Visualisation!$G$121)+(L189*Visualisation!$G$122)+(L210*Visualisation!$G$123)+(L231*Visualisation!$G$124)+(L252*Visualisation!$G$125),"-")</f>
        <v>1.4784631203908567E-2</v>
      </c>
      <c r="AL93" s="21">
        <f>IFERROR((M84*Visualisation!$G$117)+(M105*Visualisation!$G$118)+(M126*Visualisation!$G$119)+(M147*Visualisation!$G$120)+(M168*Visualisation!$G$121)+(M189*Visualisation!$G$122)+(M210*Visualisation!$G$123)+(M231*Visualisation!$G$124)+(M252*Visualisation!$G$125),"-")</f>
        <v>1.102563383454655E-2</v>
      </c>
      <c r="AM93" s="21">
        <f>IFERROR((N84*Visualisation!$G$117)+(N105*Visualisation!$G$118)+(N126*Visualisation!$G$119)+(N147*Visualisation!$G$120)+(N168*Visualisation!$G$121)+(N189*Visualisation!$G$122)+(N210*Visualisation!$G$123)+(N231*Visualisation!$G$124)+(N252*Visualisation!$G$125),"-")</f>
        <v>6.3196888214755303E-2</v>
      </c>
      <c r="AN93" s="21">
        <f>IFERROR((O84*Visualisation!$G$117)+(O105*Visualisation!$G$118)+(O126*Visualisation!$G$119)+(O147*Visualisation!$G$120)+(O168*Visualisation!$G$121)+(O189*Visualisation!$G$122)+(O210*Visualisation!$G$123)+(O231*Visualisation!$G$124)+(O252*Visualisation!$G$125),"-")</f>
        <v>0.39291109550772418</v>
      </c>
      <c r="AO93" s="21">
        <f>IFERROR((P84*Visualisation!$G$117)+(P105*Visualisation!$G$118)+(P126*Visualisation!$G$119)+(P147*Visualisation!$G$120)+(P168*Visualisation!$G$121)+(P189*Visualisation!$G$122)+(P210*Visualisation!$G$123)+(P231*Visualisation!$G$124)+(P252*Visualisation!$G$125),"-")</f>
        <v>4.9824778503253014E-3</v>
      </c>
      <c r="AP93" s="21">
        <f>IFERROR((Q84*Visualisation!$G$117)+(Q105*Visualisation!$G$118)+(Q126*Visualisation!$G$119)+(Q147*Visualisation!$G$120)+(Q168*Visualisation!$G$121)+(Q189*Visualisation!$G$122)+(Q210*Visualisation!$G$123)+(Q231*Visualisation!$G$124)+(Q252*Visualisation!$G$125),"-")</f>
        <v>2.3260960364034963E-3</v>
      </c>
      <c r="AQ93" s="202">
        <f>IFERROR((R84*Visualisation!$G$117)+(R105*Visualisation!$G$118)+(R126*Visualisation!$G$119)+(R147*Visualisation!$G$120)+(R168*Visualisation!$G$121)+(R189*Visualisation!$G$122)+(R210*Visualisation!$G$123)+(R231*Visualisation!$G$124)+(R252*Visualisation!$G$125),"-")</f>
        <v>0.10226988019387032</v>
      </c>
      <c r="AR93" s="21">
        <f t="shared" si="5"/>
        <v>1.2635768604191542</v>
      </c>
      <c r="AS93" s="22"/>
      <c r="AT93" s="22"/>
      <c r="AU93" s="22"/>
      <c r="AV93" s="252"/>
      <c r="AW93" s="22"/>
      <c r="AX93" s="51">
        <v>83</v>
      </c>
      <c r="AY93" s="68" t="s">
        <v>318</v>
      </c>
      <c r="AZ93" s="21">
        <f>(($C$123*Visualisation!$G$119)+($C$124*Visualisation!$G$119)+($C$125*Visualisation!$G$119)+($C$126*Visualisation!$G$119)+($C$127*Visualisation!$G$119)+($C$128*Visualisation!$G$119)+($C$129*Visualisation!$G$119)+($C$130*Visualisation!$G$119)+($C$131*Visualisation!$G$119)+($C$132*Visualisation!$G$119)+($C$133*Visualisation!$G$119)+($C$134*Visualisation!$G$119)+($C$135*Visualisation!$G$119)+($C$136*Visualisation!$G$119)+($C$137*Visualisation!$G$119)+($C$138*Visualisation!$G$119))*$BD$86</f>
        <v>-1.4385575997945387E-2</v>
      </c>
      <c r="BA93" s="21">
        <f>($C$123*Visualisation!$G$119)+($D$123*Visualisation!$G$119)+($E$123*Visualisation!$G$119)+($F$123*Visualisation!$G$119)+($G$123*Visualisation!$G$119)+($H$123*Visualisation!$G$119)+($I$123*Visualisation!$G$119)+($J$123*Visualisation!$G$119)+($K$123*Visualisation!$G$119)+($L$123*Visualisation!$G$119)+($M$123*Visualisation!$G$119)+($N$123*Visualisation!$G$119)+($O$123*Visualisation!$G$119)+($P$123*Visualisation!$G$119)+($Q$123*Visualisation!$G$119)+($R$123*Visualisation!$G$119)</f>
        <v>0.19136491930664437</v>
      </c>
      <c r="BB93" s="21"/>
      <c r="BC93" s="21"/>
      <c r="BD93" s="21">
        <f>(($D$123*Visualisation!$G$119)+($D$124*Visualisation!$G$119)+($D$125*Visualisation!$G$119)+($D$126*Visualisation!$G$119)+($D$127*Visualisation!$G$119)+($D$128*Visualisation!$G$119)+($D$129*Visualisation!$G$119)+($D$130*Visualisation!$G$119)+($D$131*Visualisation!$G$119)+($D$132*Visualisation!$G$119)+($D$133*Visualisation!$G$119)+($D$134*Visualisation!$G$119)+($D$135*Visualisation!$G$119)+($D$136*Visualisation!$G$119)+($D$137*Visualisation!$G$119)+($D$138*Visualisation!$G$119))*$BD$86</f>
        <v>-1.2111218238083244E-2</v>
      </c>
      <c r="BE93" s="21">
        <f>($C$124*Visualisation!$G$119)+($D$124*Visualisation!$G$119)+($E$124*Visualisation!$G$119)+($F$124*Visualisation!$G$119)+($G$124*Visualisation!$G$119)+($H$124*Visualisation!$G$119)+($I$124*Visualisation!$G$119)+($J$124*Visualisation!$G$119)+($K$124*Visualisation!$G$119)+($L$124*Visualisation!$G$119)+($M$124*Visualisation!$G$119)+($N$124*Visualisation!$G$119)+($O$124*Visualisation!$G$119)+($P$124*Visualisation!$G$119)+($Q$124*Visualisation!$G$119)+($R$124*Visualisation!$G$119)</f>
        <v>0.19483925379802688</v>
      </c>
      <c r="BF93" s="21"/>
      <c r="BG93" s="21"/>
      <c r="BH93" s="21">
        <f>(($E$123*Visualisation!$G$119)+($E$124*Visualisation!$G$119)+($E$125*Visualisation!$G$119)+($E$126*Visualisation!$G$119)+($E$127*Visualisation!$G$119)+($E$128*Visualisation!$G$119)+($E$129*Visualisation!$G$119)+($E$130*Visualisation!$G$119)+($E$131*Visualisation!$G$119)+($E$132*Visualisation!$G$119)+($E$133*Visualisation!$G$119)+($E$134*Visualisation!$G$119)+($E$135*Visualisation!$G$119)+($E$136*Visualisation!$G$119)+($E$137*Visualisation!$G$119)+($E$138*Visualisation!$G$119))*$BD$86</f>
        <v>-4.2309032702638697E-3</v>
      </c>
      <c r="BI93" s="21">
        <f>($C$125*Visualisation!$G$119)+($D$125*Visualisation!$G$119)+($E$125*Visualisation!$G$119)+($F$125*Visualisation!$G$119)+($G$125*Visualisation!$G$119)+($H$125*Visualisation!$G$119)+($I$125*Visualisation!$G$119)+($J$125*Visualisation!$G$119)+($K$125*Visualisation!$G$119)+($L$125*Visualisation!$G$119)+($M$125*Visualisation!$G$119)+($N$125*Visualisation!$G$119)+($O$125*Visualisation!$G$119)+($P$125*Visualisation!$G$119)+($Q$125*Visualisation!$G$119)+($R$125*Visualisation!$G$119)</f>
        <v>0.21591412174080116</v>
      </c>
      <c r="BJ93" s="21"/>
      <c r="BK93" s="21"/>
      <c r="BL93" s="21">
        <f>(($F$123*Visualisation!$G$119)+($F$124*Visualisation!$G$119)+($F$125*Visualisation!$G$119)+($F$126*Visualisation!$G$119)+($F$127*Visualisation!$G$119)+($F$128*Visualisation!$G$119)+($F$129*Visualisation!$G$119)+($F$130*Visualisation!$G$119)+($F$131*Visualisation!$G$119)+($F$132*Visualisation!$G$119)+($F$133*Visualisation!$G$119)+($F$134*Visualisation!$G$119)+($F$135*Visualisation!$G$119)+($F$136*Visualisation!$G$119)+($F$137*Visualisation!$G$119)+($F$138*Visualisation!$G$119))*$BD$86</f>
        <v>-6.6546089717853078E-3</v>
      </c>
      <c r="BM93" s="21">
        <f>($C$126*Visualisation!$G$119)+($D$126*Visualisation!$G$119)+($E$126*Visualisation!$G$119)+($F$126*Visualisation!$G$119)+($G$126*Visualisation!$G$119)+($H$126*Visualisation!$G$119)+($I$126*Visualisation!$G$119)+($J$126*Visualisation!$G$119)+($K$126*Visualisation!$G$119)+($L$126*Visualisation!$G$119)+($M$126*Visualisation!$G$119)+($N$126*Visualisation!$G$119)+($O$126*Visualisation!$G$119)+($P$126*Visualisation!$G$119)+($Q$126*Visualisation!$G$119)+($R$126*Visualisation!$G$119)</f>
        <v>0.20688568068239227</v>
      </c>
      <c r="BN93" s="21"/>
      <c r="BO93" s="21"/>
      <c r="BP93" s="21">
        <f>(($G$123*Visualisation!$G$119)+($G$124*Visualisation!$G$119)+($G$125*Visualisation!$G$119)+($G$126*Visualisation!$G$119)+($G$127*Visualisation!$G$119)+($G$128*Visualisation!$G$119)+($G$129*Visualisation!$G$119)+($G$130*Visualisation!$G$119)+($G$131*Visualisation!$G$119)+($G$132*Visualisation!$G$119)+($G$133*Visualisation!$G$119)+($G$134*Visualisation!$G$119)+($G$135*Visualisation!$G$119)+($G$136*Visualisation!$G$119)+($G$137*Visualisation!$G$119)+($G$138*Visualisation!$G$119))*$BD$86</f>
        <v>-3.2185477696501374E-3</v>
      </c>
      <c r="BQ93" s="21">
        <f>($C$127*Visualisation!$G$119)+($D$127*Visualisation!$G$119)+($E$127*Visualisation!$G$119)+($F$127*Visualisation!$G$119)+($G$127*Visualisation!$G$119)+($H$127*Visualisation!$G$119)+($I$127*Visualisation!$G$119)+($J$127*Visualisation!$G$119)+($K$127*Visualisation!$G$119)+($L$127*Visualisation!$G$119)+($M$127*Visualisation!$G$119)+($N$127*Visualisation!$G$119)+($O$127*Visualisation!$G$119)+($P$127*Visualisation!$G$119)+($Q$127*Visualisation!$G$119)+($R$127*Visualisation!$G$119)</f>
        <v>0.22133288059803682</v>
      </c>
      <c r="BR93" s="21"/>
      <c r="BS93" s="21"/>
      <c r="BT93" s="21">
        <f>(($H$123*Visualisation!$G$119)+($H$124*Visualisation!$G$119)+($H$125*Visualisation!$G$119)+($H$126*Visualisation!$G$119)+($H$127*Visualisation!$G$119)+($H$128*Visualisation!$G$119)+($H$129*Visualisation!$G$119)+($H$130*Visualisation!$G$119)+($H$131*Visualisation!$G$119)+($H$132*Visualisation!$G$119)+($H$133*Visualisation!$G$119)+($H$134*Visualisation!$G$119)+($H$135*Visualisation!$G$119)+($H$136*Visualisation!$G$119)+($H$137*Visualisation!$G$119)+($H$138*Visualisation!$G$119))*$BD$86</f>
        <v>-8.1036496989956295E-4</v>
      </c>
      <c r="BU93" s="21">
        <f>($C$128*Visualisation!$G$119)+($D$128*Visualisation!$G$119)+($E$128*Visualisation!$G$119)+($F$128*Visualisation!$G$119)+($G$128*Visualisation!$G$119)+($H$128*Visualisation!$G$119)+($I$128*Visualisation!$G$119)+($J$128*Visualisation!$G$119)+($K$128*Visualisation!$G$119)+($L$128*Visualisation!$G$119)+($M$128*Visualisation!$G$119)+($N$128*Visualisation!$G$119)+($O$128*Visualisation!$G$119)+($P$128*Visualisation!$G$119)+($Q$128*Visualisation!$G$119)+($R$128*Visualisation!$G$119)</f>
        <v>0.24819090254878373</v>
      </c>
      <c r="BV93" s="21"/>
      <c r="BW93" s="21"/>
      <c r="BX93" s="21">
        <f>(($I$123*Visualisation!$G$119)+($I$124*Visualisation!$G$119)+($I$125*Visualisation!$G$119)+($I$126*Visualisation!$G$119)+($I$127*Visualisation!$G$119)+($I$128*Visualisation!$G$119)+($I$129*Visualisation!$G$119)+($I$130*Visualisation!$G$119)+($I$131*Visualisation!$G$119)+($I$132*Visualisation!$G$119)+($I$133*Visualisation!$G$119)+($I$134*Visualisation!$G$119)+($I$135*Visualisation!$G$119)+($I$136*Visualisation!$G$119)+($I$137*Visualisation!$G$119)+($I$138*Visualisation!$G$119))*$BD$86</f>
        <v>-0.2412712525266697</v>
      </c>
      <c r="BY93" s="21">
        <f>($C$129*Visualisation!$G$119)+($D$129*Visualisation!$G$119)+($E$129*Visualisation!$G$119)+($F$129*Visualisation!$G$119)+($G$129*Visualisation!$G$119)+($H$129*Visualisation!$G$119)+($I$129*Visualisation!$G$119)+($J$129*Visualisation!$G$119)+($K$129*Visualisation!$G$119)+($L$129*Visualisation!$G$119)+($M$129*Visualisation!$G$119)+($N$129*Visualisation!$G$119)+($O$129*Visualisation!$G$119)+($P$129*Visualisation!$G$119)+($Q$129*Visualisation!$G$119)+($R$129*Visualisation!$G$119)</f>
        <v>0.13841541714480801</v>
      </c>
      <c r="BZ93" s="2"/>
      <c r="CB93" s="21">
        <f>(($J$123*Visualisation!$G$119)+($J$124*Visualisation!$G$119)+($J$125*Visualisation!$G$119)+($J$126*Visualisation!$G$119)+($J$127*Visualisation!$G$119)+($J$129*Visualisation!$G$119)+($J$129*Visualisation!$G$119)+($J$130*Visualisation!$G$119)+($J$131*Visualisation!$G$119)+($J$132*Visualisation!$G$119)+($J$133*Visualisation!$G$119)+($J$134*Visualisation!$G$119)+($J$135*Visualisation!$G$119)+($J$136*Visualisation!$G$119)+($J$137*Visualisation!$G$119)+($J$138*Visualisation!$G$119))*$BD$86</f>
        <v>-0.2333853683232488</v>
      </c>
      <c r="CC93" s="21">
        <f>($C$130*Visualisation!$G$119)+($D$130*Visualisation!$G$119)+($E$130*Visualisation!$G$119)+($F$130*Visualisation!$G$119)+($G$130*Visualisation!$G$119)+($H$130*Visualisation!$G$119)+($I$130*Visualisation!$G$119)+($J$130*Visualisation!$G$119)+($K$130*Visualisation!$G$119)+($L$130*Visualisation!$G$119)+($M$130*Visualisation!$G$119)+($N$130*Visualisation!$G$119)+($O$130*Visualisation!$G$119)+($P$130*Visualisation!$G$119)+($Q$130*Visualisation!$G$119)+($R$130*Visualisation!$G$119)</f>
        <v>0.13768480327054933</v>
      </c>
      <c r="CD93" s="2"/>
      <c r="CF93" s="21">
        <f>(($K$123*Visualisation!$G$119)+($K$124*Visualisation!$G$119)+($K$125*Visualisation!$G$119)+($K$126*Visualisation!$G$119)+($K$127*Visualisation!$G$119)+($K$128*Visualisation!$G$119)+($K$129*Visualisation!$G$119)+($K$130*Visualisation!$G$119)+($K$131*Visualisation!$G$119)+($K$132*Visualisation!$G$119)+($K$133*Visualisation!$G$119)+($K$134*Visualisation!$G$119)+($K$135*Visualisation!$G$119)+($K$136*Visualisation!$G$119)+($K$137*Visualisation!$G$119)+($K$138*Visualisation!$G$119))*$BD$86</f>
        <v>-0.22063874707605532</v>
      </c>
      <c r="CG93" s="21">
        <f>($C$131*Visualisation!$G$119)+($D$131*Visualisation!$G$119)+($E$131*Visualisation!$G$119)+($F$131*Visualisation!$G$119)+($G$131*Visualisation!$G$119)+($H$131*Visualisation!$G$119)+($I$131*Visualisation!$G$119)+($J$131*Visualisation!$G$119)+($K$131*Visualisation!$G$119)+($L$131*Visualisation!$G$119)+($M$131*Visualisation!$G$119)+($N$131*Visualisation!$G$119)+($O$131*Visualisation!$G$119)+($P$131*Visualisation!$G$119)+($Q$131*Visualisation!$G$119)+($R$131*Visualisation!$G$119)</f>
        <v>0.13927384893201783</v>
      </c>
      <c r="CH93" s="2"/>
      <c r="CJ93" s="21">
        <f>(($L$123*Visualisation!$G$119)+($L$124*Visualisation!$G$119)+($L$125*Visualisation!$G$119)+($L$126*Visualisation!$G$119)+($L$127*Visualisation!$G$119)+($L$128*Visualisation!$G$119)+($L$129*Visualisation!$G$119)+($L$130*Visualisation!$G$119)+($L$131*Visualisation!$G$119)+($L$132*Visualisation!$G$119)+($L$133*Visualisation!$G$119)+($L$134*Visualisation!$G$119)+($L$135*Visualisation!$G$119)+($L$136*Visualisation!$G$119)+($L$137*Visualisation!$G$119)+($L$138*Visualisation!$G$119))*$BD$86</f>
        <v>-2.8551500224036651E-2</v>
      </c>
      <c r="CK93" s="22">
        <f>($C$132*Visualisation!$G$119)+($D$132*Visualisation!$G$119)+($E$132*Visualisation!$G$119)+($F$132*Visualisation!$G$119)+($G$132*Visualisation!$G$119)+($H$132*Visualisation!$G$119)+($I$132*Visualisation!$G$119)+($J$132*Visualisation!$G$119)+($K$132*Visualisation!$G$119)+($L$132*Visualisation!$G$119)+($M$132*Visualisation!$G$119)+($N$132*Visualisation!$G$119)+($O$132*Visualisation!$G$119)+($P$132*Visualisation!$G$119)+($Q$132*Visualisation!$G$119)+($R$132*Visualisation!$G$119)</f>
        <v>0.17770807371127501</v>
      </c>
      <c r="CL93" s="1"/>
      <c r="CM93" s="1"/>
      <c r="CN93" s="22">
        <f>(($M$123*Visualisation!$G$119)+($M$124*Visualisation!$G$119)+($M$125*Visualisation!$G$119)+($M$126*Visualisation!$G$119)+($M$127*Visualisation!$G$119)+($M$128*Visualisation!$G$119)+($M$129*Visualisation!$G$119)+($M$130*Visualisation!$G$119)+($M$131*Visualisation!$G$119)+($M$132*Visualisation!$G$119)+($M$133*Visualisation!$G$119)+($M$134*Visualisation!$G$119)+($M$135*Visualisation!$G$119)+($M$136*Visualisation!$G$119)+($M$137*Visualisation!$G$119)+($M$138*Visualisation!$G$119))*$BD$86</f>
        <v>-3.0518810650482182E-2</v>
      </c>
      <c r="CO93" s="22">
        <f>($C$133*Visualisation!$G$119)+($D$133*Visualisation!$G$119)+($E$133*Visualisation!$G$119)+($F$133*Visualisation!$G$119)+($G$133*Visualisation!$G$119)+($H$133*Visualisation!$G$119)+($I$133*Visualisation!$G$119)+($J$133*Visualisation!$G$119)+($K$133*Visualisation!$G$119)+($L$133*Visualisation!$G$119)+($M$133*Visualisation!$G$119)+($N$133*Visualisation!$G$119)+($O$133*Visualisation!$G$119)+($P$133*Visualisation!$G$119)+($Q$133*Visualisation!$G$119)+($R$133*Visualisation!$G$119)</f>
        <v>0.17639680600324917</v>
      </c>
      <c r="CP93" s="1"/>
      <c r="CQ93" s="1"/>
      <c r="CR93" s="22">
        <f>(($N$123*Visualisation!$G$119)+($N$124*Visualisation!$G$119)+($N$125*Visualisation!$G$119)+($N$126*Visualisation!$G$119)+($N$127*Visualisation!$G$119)+($N$128*Visualisation!$G$119)+($N$129*Visualisation!$G$119)+($N$130*Visualisation!$G$119)+($N$131*Visualisation!$G$119)+($N$132*Visualisation!$G$119)+($N$133*Visualisation!$G$119)+($N$134*Visualisation!$G$119)+($N$135*Visualisation!$G$119)+($N$136*Visualisation!$G$119)+($N$137*Visualisation!$G$119)+($N$138*Visualisation!$G$119))*$BD$86</f>
        <v>-2.2247932594211216E-2</v>
      </c>
      <c r="CS93" s="22">
        <f>($C$134*Visualisation!$G$119)+($D$134*Visualisation!$G$119)+($E$134*Visualisation!$G$119)+($F$134*Visualisation!$G$119)+($G$134*Visualisation!$G$119)+($H$134*Visualisation!$G$119)+($I$134*Visualisation!$G$119)+($J$134*Visualisation!$G$119)+($K$134*Visualisation!$G$119)+($L$134*Visualisation!$G$119)+($M$134*Visualisation!$G$119)+($N$134*Visualisation!$G$119)+($O$134*Visualisation!$G$119)+($P$134*Visualisation!$G$119)+($Q$134*Visualisation!$G$119)+($R$134*Visualisation!$G$119)</f>
        <v>0.18264215622118413</v>
      </c>
      <c r="CT93" s="1"/>
      <c r="CU93" s="1"/>
      <c r="CV93" s="22">
        <f>(($O$123*Visualisation!$G$119)+($O$124*Visualisation!$G$119)+($O$125*Visualisation!$G$119)+($O$126*Visualisation!$G$119)+($O$127*Visualisation!$G$119)+($O$128*Visualisation!$G$119)+($O$129*Visualisation!$G$119)+($O$130*Visualisation!$G$119)+($O$131*Visualisation!$G$119)+($O$132*Visualisation!$G$119)+($O$133*Visualisation!$G$119)+($O$134*Visualisation!$G$119)+($O$135*Visualisation!$G$119)+($O$136*Visualisation!$G$119)+($O$137*Visualisation!$G$119)+($O$138*Visualisation!$G$119))*$BD$86</f>
        <v>-2.1769116852587702</v>
      </c>
      <c r="CW93" s="22">
        <f>($C$135*Visualisation!$G$119)+($D$135*Visualisation!$G$119)+($E$135*Visualisation!$G$119)+($F$135*Visualisation!$G$119)+($G$135*Visualisation!$G$119)+($H$135*Visualisation!$G$119)+($I$135*Visualisation!$G$119)+($J$135*Visualisation!$G$119)+($K$135*Visualisation!$G$119)+($L$135*Visualisation!$G$119)+($M$135*Visualisation!$G$119)+($N$135*Visualisation!$G$119)+($O$135*Visualisation!$G$119)+($P$135*Visualisation!$G$119)+($Q$135*Visualisation!$G$119)+($R$135*Visualisation!$G$119)</f>
        <v>0</v>
      </c>
      <c r="CX93" s="1"/>
      <c r="CY93" s="1"/>
      <c r="CZ93" s="22">
        <f>(($P$123*Visualisation!$G$119)+($P$124*Visualisation!$G$119)+($P$125*Visualisation!$G$119)+($P$126*Visualisation!$G$119)+($P$127*Visualisation!$G$119)+($P$128*Visualisation!$G$119)+($P$129*Visualisation!$G$119)+($P$130*Visualisation!$G$119)+($P$131*Visualisation!$G$119)+($P$132*Visualisation!$G$119)+($P$133*Visualisation!$G$119)+($P$134*Visualisation!$G$119)+($P$135*Visualisation!$G$119)+($P$136*Visualisation!$G$119)+($P$137*Visualisation!$G$119)+($P$138*Visualisation!$G$119))*$BD$86</f>
        <v>-8.8020683241223357E-4</v>
      </c>
      <c r="DA93" s="22">
        <f>($C$136*Visualisation!$G$119)+($D$136*Visualisation!$G$119)+($E$136*Visualisation!$G$119)+($F$136*Visualisation!$G$119)+($G$136*Visualisation!$G$119)+($H$136*Visualisation!$G$119)+($I$136*Visualisation!$G$119)+($J$136*Visualisation!$G$119)+($K$136*Visualisation!$G$119)+($L$136*Visualisation!$G$119)+($M$136*Visualisation!$G$119)+($N$136*Visualisation!$G$119)+($O$136*Visualisation!$G$119)+($P$136*Visualisation!$G$119)+($Q$136*Visualisation!$G$119)+($R$136*Visualisation!$G$119)</f>
        <v>0.24632141960953635</v>
      </c>
      <c r="DB93" s="1"/>
      <c r="DC93" s="1"/>
      <c r="DD93" s="22">
        <f>(($Q$123*Visualisation!$G$119)+($Q$124*Visualisation!$G$119)+($Q$125*Visualisation!$G$119)+($Q$126*Visualisation!$G$119)+($Q$127*Visualisation!$G$119)+($Q$128*Visualisation!$G$119)+($Q$129*Visualisation!$G$119)+($Q$130*Visualisation!$G$119)+($Q$131*Visualisation!$G$119)+($Q$132*Visualisation!$G$119)+($Q$133*Visualisation!$G$119)+($Q$134*Visualisation!$G$119)+($Q$135*Visualisation!$G$119)+($Q$136*Visualisation!$G$119)+($Q$137*Visualisation!$G$119)+($Q$138*Visualisation!$G$119))*$BD$86</f>
        <v>-9.0457740980806058E-4</v>
      </c>
      <c r="DE93" s="21">
        <f>($C$137*Visualisation!$G$119)+($D$137*Visualisation!$G$119)+($E$137*Visualisation!$G$119)+($F$137*Visualisation!$G$119)+($G$137*Visualisation!$G$119)+($H$137*Visualisation!$G$119)+($I$137*Visualisation!$G$119)+($J$137*Visualisation!$G$119)+($K$137*Visualisation!$G$119)+($L$137*Visualisation!$G$119)+($M$137*Visualisation!$G$119)+($N$137*Visualisation!$G$119)+($O$137*Visualisation!$G$119)+($P$137*Visualisation!$G$119)+($Q$137*Visualisation!$G$119)+($R$137*Visualisation!$G$119)</f>
        <v>0.24571225007294964</v>
      </c>
      <c r="DF93" s="2"/>
      <c r="DH93" s="21">
        <f>(($R$123*Visualisation!$G$119)+($R$124*Visualisation!$G$119)+($R$125*Visualisation!$G$119)+($R$126*Visualisation!$G$119)+($R$127*Visualisation!$G$119)+($R$128*Visualisation!$G$119)+($R$129*Visualisation!$G$119)+($R$130*Visualisation!$G$119)+($R$131*Visualisation!$G$119)+($R$132*Visualisation!$G$119)+($R$133*Visualisation!$G$119)+($R$134*Visualisation!$G$119)+($R$135*Visualisation!$G$119)+($R$136*Visualisation!$G$119)+($R$137*Visualisation!$G$119)+($R$138*Visualisation!$G$119))*$BD$86</f>
        <v>0</v>
      </c>
      <c r="DI93" s="21">
        <f>($C$138*Visualisation!$G$119)+($D$138*Visualisation!$G$119)+($E$138*Visualisation!$G$119)+($F$138*Visualisation!$G$119)+($G$138*Visualisation!$G$119)+($H$138*Visualisation!$G$119)+($I$138*Visualisation!$G$119)+($J$138*Visualisation!$G$119)+($K$138*Visualisation!$G$119)+($L$138*Visualisation!$G$119)+($M$138*Visualisation!$G$119)+($N$138*Visualisation!$G$119)+($O$138*Visualisation!$G$119)+($P$138*Visualisation!$G$119)+($Q$138*Visualisation!$G$119)+($R$138*Visualisation!$G$119)</f>
        <v>0.30311609490032276</v>
      </c>
      <c r="DJ93" s="2"/>
      <c r="DO93" s="253"/>
    </row>
    <row r="94" spans="1:119" ht="15.75">
      <c r="A94" s="35" t="s">
        <v>88</v>
      </c>
      <c r="B94" s="159" t="s">
        <v>303</v>
      </c>
      <c r="C94" s="157">
        <f>IF((Visualisation!$R64-Visualisation!E64)&gt;0,1,0)</f>
        <v>1</v>
      </c>
      <c r="D94" s="157">
        <f>IF((Visualisation!$R64-Visualisation!F64)&gt;0,1,0)</f>
        <v>1</v>
      </c>
      <c r="E94" s="157">
        <f>IF((Visualisation!$R64-Visualisation!G64)&gt;0,1,0)</f>
        <v>1</v>
      </c>
      <c r="F94" s="157">
        <f>IF((Visualisation!$R64-Visualisation!H64)&gt;0,1,0)</f>
        <v>1</v>
      </c>
      <c r="G94" s="157">
        <f>IF((Visualisation!$R64-Visualisation!I64)&gt;0,1,0)</f>
        <v>0</v>
      </c>
      <c r="H94" s="157">
        <f>IF((Visualisation!$R64-Visualisation!J64)&gt;0,1,0)</f>
        <v>0</v>
      </c>
      <c r="I94" s="157">
        <f>IF((Visualisation!$R64-Visualisation!K64)&gt;0,1,0)</f>
        <v>1</v>
      </c>
      <c r="J94" s="157">
        <f>IF((Visualisation!$R64-Visualisation!L64)&gt;0,1,0)</f>
        <v>0</v>
      </c>
      <c r="K94" s="157">
        <f>IF((Visualisation!$R64-Visualisation!M64)&gt;0,1,0)</f>
        <v>0</v>
      </c>
      <c r="L94" s="157">
        <f>IF((Visualisation!$R64-Visualisation!N64)&gt;0,1,0)</f>
        <v>1</v>
      </c>
      <c r="M94" s="157">
        <f>IF((Visualisation!$R64-Visualisation!O64)&gt;0,1,0)</f>
        <v>1</v>
      </c>
      <c r="N94" s="157">
        <f>IF((Visualisation!$R64-Visualisation!P64)&gt;0,1,0)</f>
        <v>0</v>
      </c>
      <c r="O94" s="157">
        <f>IF((Visualisation!$R64-Visualisation!Q64)&gt;0,1,0)</f>
        <v>1</v>
      </c>
      <c r="P94" s="157">
        <f>IF((Visualisation!$R64-Visualisation!R64)&gt;0,1,0)</f>
        <v>0</v>
      </c>
      <c r="Q94" s="157">
        <f>IF((Visualisation!$R64-Visualisation!S64)&gt;0,1,0)</f>
        <v>1</v>
      </c>
      <c r="R94" s="157">
        <f>IF((Visualisation!$R64-Visualisation!T64)&gt;0,1,0)</f>
        <v>0</v>
      </c>
      <c r="S94" s="18"/>
      <c r="T94" s="18"/>
      <c r="U94" s="18"/>
      <c r="W94" s="254"/>
      <c r="X94" s="2"/>
      <c r="Y94" s="2"/>
      <c r="Z94" s="19"/>
      <c r="AA94" s="159" t="s">
        <v>234</v>
      </c>
      <c r="AB94" s="21">
        <f>IFERROR((C85*Visualisation!$G$117)+(C106*Visualisation!$G$118)+(C127*Visualisation!$G$119)+(C148*Visualisation!$G$120)+(C169*Visualisation!$G$121)+(C190*Visualisation!$G$122)+(C211*Visualisation!$G$123)+(C232*Visualisation!$G$124)+(C253*Visualisation!$G$125),"-")</f>
        <v>2.1221239904676394E-3</v>
      </c>
      <c r="AC94" s="21">
        <f>IFERROR((D85*Visualisation!$G$117)+(D106*Visualisation!$G$118)+(D127*Visualisation!$G$119)+(D148*Visualisation!$G$120)+(D169*Visualisation!$G$121)+(D190*Visualisation!$G$122)+(D211*Visualisation!$G$123)+(D232*Visualisation!$G$124)+(D253*Visualisation!$G$125),"-")</f>
        <v>1.7276655214717774E-3</v>
      </c>
      <c r="AD94" s="21">
        <f>IFERROR((E85*Visualisation!$G$117)+(E106*Visualisation!$G$118)+(E127*Visualisation!$G$119)+(E148*Visualisation!$G$120)+(E169*Visualisation!$G$121)+(E190*Visualisation!$G$122)+(E211*Visualisation!$G$123)+(E232*Visualisation!$G$124)+(E253*Visualisation!$G$125),"-")</f>
        <v>2.5509903370582999E-2</v>
      </c>
      <c r="AE94" s="21">
        <f>IFERROR((F85*Visualisation!$G$117)+(F106*Visualisation!$G$118)+(F127*Visualisation!$G$119)+(F148*Visualisation!$G$120)+(F169*Visualisation!$G$121)+(F190*Visualisation!$G$122)+(F211*Visualisation!$G$123)+(F232*Visualisation!$G$124)+(F253*Visualisation!$G$125),"-")</f>
        <v>3.0771026130827492E-4</v>
      </c>
      <c r="AF94" s="21">
        <f>IFERROR((G85*Visualisation!$G$117)+(G106*Visualisation!$G$118)+(G127*Visualisation!$G$119)+(G148*Visualisation!$G$120)+(G169*Visualisation!$G$121)+(G190*Visualisation!$G$122)+(G211*Visualisation!$G$123)+(G232*Visualisation!$G$124)+(G253*Visualisation!$G$125),"-")</f>
        <v>0</v>
      </c>
      <c r="AG94" s="21">
        <f>IFERROR((H85*Visualisation!$G$117)+(H106*Visualisation!$G$118)+(H127*Visualisation!$G$119)+(H148*Visualisation!$G$120)+(H169*Visualisation!$G$121)+(H190*Visualisation!$G$122)+(H211*Visualisation!$G$123)+(H232*Visualisation!$G$124)+(H253*Visualisation!$G$125),"-")</f>
        <v>4.22725684848762E-3</v>
      </c>
      <c r="AH94" s="21">
        <f>IFERROR((I85*Visualisation!$G$117)+(I106*Visualisation!$G$118)+(I127*Visualisation!$G$119)+(I148*Visualisation!$G$120)+(I169*Visualisation!$G$121)+(I190*Visualisation!$G$122)+(I211*Visualisation!$G$123)+(I232*Visualisation!$G$124)+(I253*Visualisation!$G$125),"-")</f>
        <v>0.19672871323148813</v>
      </c>
      <c r="AI94" s="21">
        <f>IFERROR((J85*Visualisation!$G$117)+(J106*Visualisation!$G$118)+(J127*Visualisation!$G$119)+(J148*Visualisation!$G$120)+(J169*Visualisation!$G$121)+(J190*Visualisation!$G$122)+(J211*Visualisation!$G$123)+(J232*Visualisation!$G$124)+(J253*Visualisation!$G$125),"-")</f>
        <v>0.19373866449227109</v>
      </c>
      <c r="AJ94" s="21">
        <f>IFERROR((K85*Visualisation!$G$117)+(K106*Visualisation!$G$118)+(K127*Visualisation!$G$119)+(K148*Visualisation!$G$120)+(K169*Visualisation!$G$121)+(K190*Visualisation!$G$122)+(K211*Visualisation!$G$123)+(K232*Visualisation!$G$124)+(K253*Visualisation!$G$125),"-")</f>
        <v>0.27718533875520046</v>
      </c>
      <c r="AK94" s="21">
        <f>IFERROR((L85*Visualisation!$G$117)+(L106*Visualisation!$G$118)+(L127*Visualisation!$G$119)+(L148*Visualisation!$G$120)+(L169*Visualisation!$G$121)+(L190*Visualisation!$G$122)+(L211*Visualisation!$G$123)+(L232*Visualisation!$G$124)+(L253*Visualisation!$G$125),"-")</f>
        <v>1.8553307312895756E-2</v>
      </c>
      <c r="AL94" s="21">
        <f>IFERROR((M85*Visualisation!$G$117)+(M106*Visualisation!$G$118)+(M127*Visualisation!$G$119)+(M148*Visualisation!$G$120)+(M169*Visualisation!$G$121)+(M190*Visualisation!$G$122)+(M211*Visualisation!$G$123)+(M232*Visualisation!$G$124)+(M253*Visualisation!$G$125),"-")</f>
        <v>1.4594528025595407E-2</v>
      </c>
      <c r="AM94" s="21">
        <f>IFERROR((N85*Visualisation!$G$117)+(N106*Visualisation!$G$118)+(N127*Visualisation!$G$119)+(N148*Visualisation!$G$120)+(N169*Visualisation!$G$121)+(N190*Visualisation!$G$122)+(N211*Visualisation!$G$123)+(N232*Visualisation!$G$124)+(N253*Visualisation!$G$125),"-")</f>
        <v>6.6654786198011864E-2</v>
      </c>
      <c r="AN94" s="21">
        <f>IFERROR((O85*Visualisation!$G$117)+(O106*Visualisation!$G$118)+(O127*Visualisation!$G$119)+(O148*Visualisation!$G$120)+(O169*Visualisation!$G$121)+(O190*Visualisation!$G$122)+(O211*Visualisation!$G$123)+(O232*Visualisation!$G$124)+(O253*Visualisation!$G$125),"-")</f>
        <v>0.39330419895438457</v>
      </c>
      <c r="AO94" s="21">
        <f>IFERROR((P85*Visualisation!$G$117)+(P106*Visualisation!$G$118)+(P127*Visualisation!$G$119)+(P148*Visualisation!$G$120)+(P169*Visualisation!$G$121)+(P190*Visualisation!$G$122)+(P211*Visualisation!$G$123)+(P232*Visualisation!$G$124)+(P253*Visualisation!$G$125),"-")</f>
        <v>4.9976768122041108E-3</v>
      </c>
      <c r="AP94" s="21">
        <f>IFERROR((Q85*Visualisation!$G$117)+(Q106*Visualisation!$G$118)+(Q127*Visualisation!$G$119)+(Q148*Visualisation!$G$120)+(Q169*Visualisation!$G$121)+(Q190*Visualisation!$G$122)+(Q211*Visualisation!$G$123)+(Q232*Visualisation!$G$124)+(Q253*Visualisation!$G$125),"-")</f>
        <v>3.5281635864445882E-3</v>
      </c>
      <c r="AQ94" s="202">
        <f>IFERROR((R85*Visualisation!$G$117)+(R106*Visualisation!$G$118)+(R127*Visualisation!$G$119)+(R148*Visualisation!$G$120)+(R169*Visualisation!$G$121)+(R190*Visualisation!$G$122)+(R211*Visualisation!$G$123)+(R232*Visualisation!$G$124)+(R253*Visualisation!$G$125),"-")</f>
        <v>0.10861315663240483</v>
      </c>
      <c r="AR94" s="21">
        <f t="shared" si="5"/>
        <v>1.3117931939932193</v>
      </c>
      <c r="AS94" s="22"/>
      <c r="AT94" s="22"/>
      <c r="AU94" s="22"/>
      <c r="AV94" s="252"/>
      <c r="AW94" s="22"/>
      <c r="AX94" s="51">
        <v>104</v>
      </c>
      <c r="AY94" s="165" t="s">
        <v>320</v>
      </c>
      <c r="AZ94" s="21">
        <f>(($C$144*Visualisation!$G$120)+($C$145*Visualisation!$G$120)+($C$146*Visualisation!$G$120)+($C$147*Visualisation!$G$120)+($C$148*Visualisation!$G$120)+($C$149*Visualisation!$G$120)+($C$150*Visualisation!$G$120)+($C$151*Visualisation!$G$120)+($C$152*Visualisation!$G$120)+($C$153*Visualisation!$G$120)+($C$154*Visualisation!$G$120)+($C$155*Visualisation!$G$120)+($C$156*Visualisation!$G$120)+($C$157*Visualisation!$G$120)+($C$158*Visualisation!$G$120)+($C$159*Visualisation!$G$120))*$BD$86</f>
        <v>-2.3386603275862561E-3</v>
      </c>
      <c r="BA94" s="21">
        <f>($C$144*Visualisation!$G$120)+($D$144*Visualisation!$G$120)+($E$144*Visualisation!$G$120)+($F$144*Visualisation!$G$120)+($G$144*Visualisation!$G$120)+($H$144*Visualisation!$G$120)+($I$144*Visualisation!$G$120)+($J$144*Visualisation!$G$120)+($K$144*Visualisation!$G$120)+($L$144*Visualisation!$G$120)+($M$144*Visualisation!$G$120)+($N$144*Visualisation!$G$120)+($O$144*Visualisation!$G$120)+($P$144*Visualisation!$G$120)+($Q$144*Visualisation!$G$120)+($R$144*Visualisation!$G$120)</f>
        <v>0.3387832063247016</v>
      </c>
      <c r="BB94" s="21"/>
      <c r="BC94" s="21"/>
      <c r="BD94" s="21">
        <f>(($D$144*Visualisation!$G$120)+($D$145*Visualisation!$G$120)+($D$146*Visualisation!$G$120)+($D$147*Visualisation!$G$120)+($D$148*Visualisation!$G$120)+($D$149*Visualisation!$G$120)+($D$150*Visualisation!$G$120)+($D$151*Visualisation!$G$120)+($D$152*Visualisation!$G$120)+($D$153*Visualisation!$G$120)+($D$154*Visualisation!$G$120)+($D$155*Visualisation!$G$120)+($D$156*Visualisation!$G$120)+($D$157*Visualisation!$G$120)+($D$158*Visualisation!$G$120)+($D$159*Visualisation!$G$120))*$BD$86</f>
        <v>-1.7865430473753771E-3</v>
      </c>
      <c r="BE94" s="21">
        <f>($C$145*Visualisation!$G$120)+($D$145*Visualisation!$G$120)+($E$145*Visualisation!$G$120)+($F$145*Visualisation!$G$120)+($G$145*Visualisation!$G$120)+($H$145*Visualisation!$G$120)+($I$145*Visualisation!$G$120)+($J$145*Visualisation!$G$120)+($K$145*Visualisation!$G$120)+($L$145*Visualisation!$G$120)+($M$145*Visualisation!$G$120)+($N$145*Visualisation!$G$120)+($O$145*Visualisation!$G$120)+($P$145*Visualisation!$G$120)+($Q$145*Visualisation!$G$120)+($R$145*Visualisation!$G$120)</f>
        <v>0.34333385944242839</v>
      </c>
      <c r="BF94" s="21"/>
      <c r="BG94" s="21"/>
      <c r="BH94" s="21">
        <f>(($E$144*Visualisation!$G$120)+($E$145*Visualisation!$G$120)+($E$146*Visualisation!$G$120)+($E$147*Visualisation!$G$120)+($E$148*Visualisation!$G$120)+($E$149*Visualisation!$G$120)+($E$150*Visualisation!$G$120)+($E$151*Visualisation!$G$120)+($E$152*Visualisation!$G$120)+($E$153*Visualisation!$G$120)+($E$154*Visualisation!$G$120)+($E$155*Visualisation!$G$120)+($E$156*Visualisation!$G$120)+($E$157*Visualisation!$G$120)+($E$158*Visualisation!$G$120)+($E$159*Visualisation!$G$120))*$BD$86</f>
        <v>-3.2110371274958302E-3</v>
      </c>
      <c r="BI94" s="21">
        <f>($C$146*Visualisation!$G$120)+($D$146*Visualisation!$G$120)+($E$146*Visualisation!$G$120)+($F$146*Visualisation!$G$120)+($G$146*Visualisation!$G$120)+($H$146*Visualisation!$G$120)+($I$146*Visualisation!$G$120)+($J$146*Visualisation!$G$120)+($K$146*Visualisation!$G$120)+($L$146*Visualisation!$G$120)+($M$146*Visualisation!$G$120)+($N$146*Visualisation!$G$120)+($O$146*Visualisation!$G$120)+($P$146*Visualisation!$G$120)+($Q$146*Visualisation!$G$120)+($R$146*Visualisation!$G$120)</f>
        <v>0.33367778630009715</v>
      </c>
      <c r="BJ94" s="21"/>
      <c r="BK94" s="21"/>
      <c r="BL94" s="21">
        <f>(($F$144*Visualisation!$G$120)+($F$145*Visualisation!$G$120)+($F$146*Visualisation!$G$120)+($F$147*Visualisation!$G$120)+($F$148*Visualisation!$G$120)+($F$149*Visualisation!$G$120)+($F$150*Visualisation!$G$120)+($F$151*Visualisation!$G$120)+($F$152*Visualisation!$G$120)+($F$153*Visualisation!$G$120)+($F$154*Visualisation!$G$120)+($F$155*Visualisation!$G$120)+($F$156*Visualisation!$G$120)+($F$157*Visualisation!$G$120)+($F$158*Visualisation!$G$120)+($F$159*Visualisation!$G$120))*$BD$86</f>
        <v>-3.8814914350547456E-3</v>
      </c>
      <c r="BM94" s="21">
        <f>($C$147*Visualisation!$G$120)+($D$147*Visualisation!$G$120)+($E$147*Visualisation!$G$120)+($F$147*Visualisation!$G$120)+($G$147*Visualisation!$G$120)+($H$147*Visualisation!$G$120)+($I$147*Visualisation!$G$120)+($J$147*Visualisation!$G$120)+($K$147*Visualisation!$G$120)+($L$147*Visualisation!$G$120)+($M$147*Visualisation!$G$120)+($N$147*Visualisation!$G$120)+($O$147*Visualisation!$G$120)+($P$147*Visualisation!$G$120)+($Q$147*Visualisation!$G$120)+($R$147*Visualisation!$G$120)</f>
        <v>0.33066946979094186</v>
      </c>
      <c r="BN94" s="21"/>
      <c r="BO94" s="21"/>
      <c r="BP94" s="21">
        <f>(($G$144*Visualisation!$G$120)+($G$145*Visualisation!$G$120)+($G$146*Visualisation!$G$120)+($G$147*Visualisation!$G$120)+($G$148*Visualisation!$G$120)+($G$149*Visualisation!$G$120)+($G$150*Visualisation!$G$120)+($G$151*Visualisation!$G$120)+($G$152*Visualisation!$G$120)+($G$153*Visualisation!$G$120)+($G$154*Visualisation!$G$120)+($G$155*Visualisation!$G$120)+($G$156*Visualisation!$G$120)+($G$157*Visualisation!$G$120)+($G$158*Visualisation!$G$120)+($G$159*Visualisation!$G$120))*$BD$86</f>
        <v>-4.086035856760783E-3</v>
      </c>
      <c r="BQ94" s="21">
        <f>($C$148*Visualisation!$G$120)+($D$148*Visualisation!$G$120)+($E$148*Visualisation!$G$120)+($F$148*Visualisation!$G$120)+($G$148*Visualisation!$G$120)+($H$148*Visualisation!$G$120)+($I$148*Visualisation!$G$120)+($J$148*Visualisation!$G$120)+($K$148*Visualisation!$G$120)+($L$148*Visualisation!$G$120)+($M$148*Visualisation!$G$120)+($N$148*Visualisation!$G$120)+($O$148*Visualisation!$G$120)+($P$148*Visualisation!$G$120)+($Q$148*Visualisation!$G$120)+($R$148*Visualisation!$G$120)</f>
        <v>0.32985680517078897</v>
      </c>
      <c r="BR94" s="21"/>
      <c r="BS94" s="21"/>
      <c r="BT94" s="21">
        <f>(($H$144*Visualisation!$G$120)+($H$145*Visualisation!$G$120)+($H$146*Visualisation!$G$120)+($H$147*Visualisation!$G$120)+($H$148*Visualisation!$G$120)+($H$149*Visualisation!$G$120)+($H$150*Visualisation!$G$120)+($H$151*Visualisation!$G$120)+($H$152*Visualisation!$G$120)+($H$153*Visualisation!$G$120)+($H$154*Visualisation!$G$120)+($H$155*Visualisation!$G$120)+($H$156*Visualisation!$G$120)+($H$157*Visualisation!$G$120)+($H$158*Visualisation!$G$120)+($H$159*Visualisation!$G$120))*$BD$86</f>
        <v>-4.611660018853137E-3</v>
      </c>
      <c r="BU94" s="21">
        <f>($C$149*Visualisation!$G$120)+($D$149*Visualisation!$G$120)+($E$149*Visualisation!$G$120)+($F$149*Visualisation!$G$120)+($G$149*Visualisation!$G$120)+($H$149*Visualisation!$G$120)+($I$149*Visualisation!$G$120)+($J$149*Visualisation!$G$120)+($K$149*Visualisation!$G$120)+($L$149*Visualisation!$G$120)+($M$149*Visualisation!$G$120)+($N$149*Visualisation!$G$120)+($O$149*Visualisation!$G$120)+($P$149*Visualisation!$G$120)+($Q$149*Visualisation!$G$120)+($R$149*Visualisation!$G$120)</f>
        <v>0.32795748122192547</v>
      </c>
      <c r="BV94" s="21"/>
      <c r="BW94" s="21"/>
      <c r="BX94" s="21">
        <f>(($I$144*Visualisation!$G$120)+($I$145*Visualisation!$G$120)+($I$146*Visualisation!$G$120)+($I$147*Visualisation!$G$120)+($I$148*Visualisation!$G$120)+($I$149*Visualisation!$G$120)+($I$150*Visualisation!$G$120)+($I$151*Visualisation!$G$120)+($I$152*Visualisation!$G$120)+($I$153*Visualisation!$G$120)+($I$154*Visualisation!$G$120)+($I$155*Visualisation!$G$120)+($I$156*Visualisation!$G$120)+($I$157*Visualisation!$G$120)+($I$158*Visualisation!$G$120)+($I$159*Visualisation!$G$120))*$BD$86</f>
        <v>-0.74603973253015055</v>
      </c>
      <c r="BY94" s="21">
        <f>($C$150*Visualisation!$G$120)+($D$150*Visualisation!$G$120)+($E$150*Visualisation!$G$120)+($F$150*Visualisation!$G$120)+($G$150*Visualisation!$G$120)+($H$150*Visualisation!$G$120)+($I$150*Visualisation!$G$120)+($J$150*Visualisation!$G$120)+($K$150*Visualisation!$G$120)+($L$150*Visualisation!$G$120)+($M$150*Visualisation!$G$120)+($N$150*Visualisation!$G$120)+($O$150*Visualisation!$G$120)+($P$150*Visualisation!$G$120)+($Q$150*Visualisation!$G$120)+($R$150*Visualisation!$G$120)</f>
        <v>0.12254876748251246</v>
      </c>
      <c r="BZ94" s="2"/>
      <c r="CB94" s="21">
        <f>(($J$144*Visualisation!$G$120)+($J$145*Visualisation!$G$120)+($J$146*Visualisation!$G$120)+($J$147*Visualisation!$G$120)+($J$148*Visualisation!$G$120)+($J$149*Visualisation!$G$120)+($J$150*Visualisation!$G$120)+($J$151*Visualisation!$G$120)+($J$152*Visualisation!$G$120)+($J$153*Visualisation!$G$120)+($J$154*Visualisation!$G$120)+($J$155*Visualisation!$G$120)+($J$156*Visualisation!$G$120)+($J$157*Visualisation!$G$120)+($J$158*Visualisation!$G$120)+($J$159*Visualisation!$G$120))*$BD$86</f>
        <v>-0.74672403969970591</v>
      </c>
      <c r="CC94" s="21">
        <f>($C$151*Visualisation!$G$120)+($D$151*Visualisation!$G$120)+($E$151*Visualisation!$G$120)+($F$151*Visualisation!$G$120)+($G$151*Visualisation!$G$120)+($H$151*Visualisation!$G$120)+($I$151*Visualisation!$G$120)+($J$151*Visualisation!$G$120)+($K$151*Visualisation!$G$120)+($L$151*Visualisation!$G$120)+($M$151*Visualisation!$G$120)+($N$151*Visualisation!$G$120)+($O$151*Visualisation!$G$120)+($P$151*Visualisation!$G$120)+($Q$151*Visualisation!$G$120)+($R$151*Visualisation!$G$120)</f>
        <v>0.1225095028883609</v>
      </c>
      <c r="CD94" s="2"/>
      <c r="CF94" s="21">
        <f>(($K$144*Visualisation!$G$120)+($K$145*Visualisation!$G$120)+($K$146*Visualisation!$G$120)+($K$147*Visualisation!$G$120)+($K$148*Visualisation!$G$120)+($K$149*Visualisation!$G$120)+($K$150*Visualisation!$G$120)+($K$151*Visualisation!$G$120)+($K$152*Visualisation!$G$120)+($K$153*Visualisation!$G$120)+($K$154*Visualisation!$G$120)+($K$155*Visualisation!$G$120)+($K$156*Visualisation!$G$120)+($K$157*Visualisation!$G$120)+($K$158*Visualisation!$G$120)+($K$159*Visualisation!$G$120))*$BD$86</f>
        <v>-0.82821315050065525</v>
      </c>
      <c r="CG94" s="21">
        <f>($C$152*Visualisation!$G$120)+($D$152*Visualisation!$G$120)+($E$152*Visualisation!$G$120)+($F$152*Visualisation!$G$120)+($G$152*Visualisation!$G$120)+($H$152*Visualisation!$G$120)+($I$152*Visualisation!$G$120)+($J$152*Visualisation!$G$120)+($K$152*Visualisation!$G$120)+($L$152*Visualisation!$G$120)+($M$152*Visualisation!$G$120)+($N$152*Visualisation!$G$120)+($O$152*Visualisation!$G$120)+($P$152*Visualisation!$G$120)+($Q$152*Visualisation!$G$120)+($R$152*Visualisation!$G$120)</f>
        <v>0.11809777833888599</v>
      </c>
      <c r="CH94" s="2"/>
      <c r="CJ94" s="21">
        <f>(($L$144*Visualisation!$G$120)+($L$145*Visualisation!$G$120)+($L$146*Visualisation!$G$120)+($L$147*Visualisation!$G$120)+($L$148*Visualisation!$G$120)+($L$149*Visualisation!$G$120)+($L$150*Visualisation!$G$120)+($L$151*Visualisation!$G$120)+($L$152*Visualisation!$G$120)+($L$153*Visualisation!$G$120)+($L$154*Visualisation!$G$120)+($L$155*Visualisation!$G$120)+($L$156*Visualisation!$G$120)+($L$157*Visualisation!$G$120)+($L$158*Visualisation!$G$120)+($L$159*Visualisation!$G$120))*$BD$86</f>
        <v>0</v>
      </c>
      <c r="CK94" s="21">
        <f>($C$153*Visualisation!$G$120)+($D$153*Visualisation!$G$120)+($E$153*Visualisation!$G$120)+($F$153*Visualisation!$G$120)+($G$153*Visualisation!$G$120)+($H$153*Visualisation!$G$120)+($I$153*Visualisation!$G$120)+($J$153*Visualisation!$G$120)+($K$153*Visualisation!$G$120)+($L$153*Visualisation!$G$120)+($M$153*Visualisation!$G$120)+($N$153*Visualisation!$G$120)+($O$153*Visualisation!$G$120)+($P$153*Visualisation!$G$120)+($Q$153*Visualisation!$G$120)+($R$153*Visualisation!$G$120)</f>
        <v>0.39416654286817659</v>
      </c>
      <c r="CL94" s="2"/>
      <c r="CN94" s="21">
        <f>(($M$144*Visualisation!$G$120)+($M$145*Visualisation!$G$120)+($M$146*Visualisation!$G$120)+($M$147*Visualisation!$G$120)+($M$148*Visualisation!$G$120)+($M$149*Visualisation!$G$120)+($M$150*Visualisation!$G$120)+($M$151*Visualisation!$G$120)+($M$152*Visualisation!$G$120)+($M$153*Visualisation!$G$120)+($M$154*Visualisation!$G$120)+($M$155*Visualisation!$G$120)+($M$156*Visualisation!$G$120)+($M$157*Visualisation!$G$120)+($M$158*Visualisation!$G$120)+($M$159*Visualisation!$G$120))*$BD$86</f>
        <v>-7.921414016618388E-5</v>
      </c>
      <c r="CO94" s="21">
        <f>($C$154*Visualisation!$G$120)+($D$154*Visualisation!$G$120)+($E$154*Visualisation!$G$120)+($F$154*Visualisation!$G$120)+($G$154*Visualisation!$G$120)+($H$154*Visualisation!$G$120)+($I$154*Visualisation!$G$120)+($J$154*Visualisation!$G$120)+($K$154*Visualisation!$G$120)+($L$154*Visualisation!$G$120)+($M$154*Visualisation!$G$120)+($N$154*Visualisation!$G$120)+($O$154*Visualisation!$G$120)+($P$154*Visualisation!$G$120)+($Q$154*Visualisation!$G$120)+($R$154*Visualisation!$G$120)</f>
        <v>0.37874292758756872</v>
      </c>
      <c r="CP94" s="2"/>
      <c r="CR94" s="21">
        <f>(($N$144*Visualisation!$G$120)+($N$145*Visualisation!$G$120)+($N$146*Visualisation!$G$120)+($N$147*Visualisation!$G$120)+($N$148*Visualisation!$G$120)+($N$149*Visualisation!$G$120)+($N$150*Visualisation!$G$120)+($N$151*Visualisation!$G$120)+($N$152*Visualisation!$G$120)+($N$153*Visualisation!$G$120)+($N$154*Visualisation!$G$120)+($N$155*Visualisation!$G$120)+($N$156*Visualisation!$G$120)+($N$157*Visualisation!$G$120)+($N$158*Visualisation!$G$120)+($N$159*Visualisation!$G$120))*$BD$86</f>
        <v>-1.7698550680076805E-3</v>
      </c>
      <c r="CS94" s="21">
        <f>($C$155*Visualisation!$G$120)+($D$155*Visualisation!$G$120)+($E$155*Visualisation!$G$120)+($F$155*Visualisation!$G$120)+($G$155*Visualisation!$G$120)+($H$155*Visualisation!$G$120)+($I$155*Visualisation!$G$120)+($J$155*Visualisation!$G$120)+($K$155*Visualisation!$G$120)+($L$155*Visualisation!$G$120)+($M$155*Visualisation!$G$120)+($N$155*Visualisation!$G$120)+($O$155*Visualisation!$G$120)+($P$155*Visualisation!$G$120)+($Q$155*Visualisation!$G$120)+($R$155*Visualisation!$G$120)</f>
        <v>0.34349884332718589</v>
      </c>
      <c r="CT94" s="2"/>
      <c r="CV94" s="21">
        <f>(($O$144*Visualisation!$G$120)+($O$145*Visualisation!$G$120)+($O$146*Visualisation!$G$120)+($O$147*Visualisation!$G$120)+($O$148*Visualisation!$G$120)+($O$149*Visualisation!$G$120)+($O$150*Visualisation!$G$120)+($O$151*Visualisation!$G$120)+($O$152*Visualisation!$G$120)+($O$153*Visualisation!$G$120)+($O$154*Visualisation!$G$120)+($O$155*Visualisation!$G$120)+($O$156*Visualisation!$G$120)+($O$157*Visualisation!$G$120)+($O$158*Visualisation!$G$120)+($O$159*Visualisation!$G$120))*$BD$86</f>
        <v>-2.132683908343648</v>
      </c>
      <c r="CW94" s="21">
        <f>($C$156*Visualisation!$G$120)+($D$156*Visualisation!$G$120)+($E$156*Visualisation!$G$120)+($F$156*Visualisation!$G$120)+($G$156*Visualisation!$G$120)+($H$156*Visualisation!$G$120)+($I$156*Visualisation!$G$120)+($J$156*Visualisation!$G$120)+($K$156*Visualisation!$G$120)+($L$156*Visualisation!$G$120)+($M$156*Visualisation!$G$120)+($N$156*Visualisation!$G$120)+($O$156*Visualisation!$G$120)+($P$156*Visualisation!$G$120)+($Q$156*Visualisation!$G$120)+($R$156*Visualisation!$G$120)</f>
        <v>0</v>
      </c>
      <c r="CX94" s="2"/>
      <c r="CZ94" s="21">
        <f>(($P$144*Visualisation!$G$120)+($P$145*Visualisation!$G$120)+($P$146*Visualisation!$G$120)+($P$147*Visualisation!$G$120)+($P$148*Visualisation!$G$120)+($P$149*Visualisation!$G$120)+($P$150*Visualisation!$G$120)+($P$151*Visualisation!$G$120)+($P$152*Visualisation!$G$120)+($P$153*Visualisation!$G$120)+($P$154*Visualisation!$G$120)+($P$155*Visualisation!$G$120)+($P$156*Visualisation!$G$120)+($P$157*Visualisation!$G$120)+($P$158*Visualisation!$G$120)+($P$159*Visualisation!$G$120))*$BD$86</f>
        <v>-4.4278990361798611E-3</v>
      </c>
      <c r="DA94" s="21">
        <f>($C$157*Visualisation!$G$120)+($D$157*Visualisation!$G$120)+($E$157*Visualisation!$G$120)+($F$157*Visualisation!$G$120)+($G$157*Visualisation!$G$120)+($H$157*Visualisation!$G$120)+($I$157*Visualisation!$G$120)+($J$157*Visualisation!$G$120)+($K$157*Visualisation!$G$120)+($L$157*Visualisation!$G$120)+($M$157*Visualisation!$G$120)+($N$157*Visualisation!$G$120)+($O$157*Visualisation!$G$120)+($P$157*Visualisation!$G$120)+($Q$157*Visualisation!$G$120)+($R$157*Visualisation!$G$120)</f>
        <v>0.3285923213471566</v>
      </c>
      <c r="DB94" s="2"/>
      <c r="DD94" s="21">
        <f>(($Q$144*Visualisation!$G$120)+($Q$145*Visualisation!$G$120)+($Q$146*Visualisation!$G$120)+($Q$147*Visualisation!$G$120)+($Q$148*Visualisation!$G$120)+($Q$149*Visualisation!$G$120)+($Q$150*Visualisation!$G$120)+($Q$151*Visualisation!$G$120)+($Q$152*Visualisation!$G$120)+($Q$153*Visualisation!$G$120)+($Q$154*Visualisation!$G$120)+($Q$155*Visualisation!$G$120)+($Q$156*Visualisation!$G$120)+($Q$157*Visualisation!$G$120)+($Q$158*Visualisation!$G$120)+($Q$159*Visualisation!$G$120))*$BD$86</f>
        <v>-4.2134933893431701E-3</v>
      </c>
      <c r="DE94" s="21">
        <f>($C$158*Visualisation!$G$120)+($D$158*Visualisation!$G$120)+($E$158*Visualisation!$G$120)+($F$158*Visualisation!$G$120)+($G$158*Visualisation!$G$120)+($H$158*Visualisation!$G$120)+($I$158*Visualisation!$G$120)+($J$158*Visualisation!$G$120)+($K$158*Visualisation!$G$120)+($L$158*Visualisation!$G$120)+($M$158*Visualisation!$G$120)+($N$158*Visualisation!$G$120)+($O$158*Visualisation!$G$120)+($P$158*Visualisation!$G$120)+($Q$158*Visualisation!$G$120)+($R$158*Visualisation!$G$120)</f>
        <v>0.3293719626601373</v>
      </c>
      <c r="DF94" s="2"/>
      <c r="DH94" s="21">
        <f>(($R$144*Visualisation!$G$120)+($R$145*Visualisation!$G$120)+($R$146*Visualisation!$G$120)+($R$147*Visualisation!$G$120)+($R$148*Visualisation!$G$120)+($R$149*Visualisation!$G$120)+($R$150*Visualisation!$G$120)+($R$151*Visualisation!$G$120)+($R$152*Visualisation!$G$120)+($R$153*Visualisation!$G$120)+($R$154*Visualisation!$G$120)+($R$155*Visualisation!$G$120)+($R$156*Visualisation!$G$120)+($R$157*Visualisation!$G$120)+($R$158*Visualisation!$G$120)+($R$159*Visualisation!$G$120))*$BD$86</f>
        <v>-1.7219620829638125E-3</v>
      </c>
      <c r="DI94" s="21">
        <f>($C$159*Visualisation!$G$120)+($D$159*Visualisation!$G$120)+($E$159*Visualisation!$G$120)+($F$159*Visualisation!$G$120)+($G$159*Visualisation!$G$120)+($H$159*Visualisation!$G$120)+($I$159*Visualisation!$G$120)+($J$159*Visualisation!$G$120)+($K$159*Visualisation!$G$120)+($L$159*Visualisation!$G$120)+($M$159*Visualisation!$G$120)+($N$159*Visualisation!$G$120)+($O$159*Visualisation!$G$120)+($P$159*Visualisation!$G$120)+($Q$159*Visualisation!$G$120)+($R$159*Visualisation!$G$120)</f>
        <v>0.34398142785307878</v>
      </c>
      <c r="DJ94" s="2"/>
      <c r="DO94" s="253"/>
    </row>
    <row r="95" spans="1:119" ht="15.75">
      <c r="A95" s="35" t="s">
        <v>75</v>
      </c>
      <c r="B95" s="159" t="s">
        <v>324</v>
      </c>
      <c r="C95" s="157">
        <f>IF((Visualisation!$S64-Visualisation!E64)&gt;0,1,0)</f>
        <v>1</v>
      </c>
      <c r="D95" s="157">
        <f>IF((Visualisation!$S64-Visualisation!F64)&gt;0,1,0)</f>
        <v>1</v>
      </c>
      <c r="E95" s="157">
        <f>IF((Visualisation!$S64-Visualisation!G64)&gt;0,1,0)</f>
        <v>1</v>
      </c>
      <c r="F95" s="157">
        <f>IF((Visualisation!$S64-Visualisation!H64)&gt;0,1,0)</f>
        <v>1</v>
      </c>
      <c r="G95" s="157">
        <f>IF((Visualisation!$S64-Visualisation!I64)&gt;0,1,0)</f>
        <v>0</v>
      </c>
      <c r="H95" s="157">
        <f>IF((Visualisation!$S64-Visualisation!J64)&gt;0,1,0)</f>
        <v>0</v>
      </c>
      <c r="I95" s="157">
        <f>IF((Visualisation!$S64-Visualisation!K64)&gt;0,1,0)</f>
        <v>1</v>
      </c>
      <c r="J95" s="157">
        <f>IF((Visualisation!$S64-Visualisation!L64)&gt;0,1,0)</f>
        <v>0</v>
      </c>
      <c r="K95" s="157">
        <f>IF((Visualisation!$S64-Visualisation!M64)&gt;0,1,0)</f>
        <v>0</v>
      </c>
      <c r="L95" s="157">
        <f>IF((Visualisation!$S64-Visualisation!N64)&gt;0,1,0)</f>
        <v>1</v>
      </c>
      <c r="M95" s="157">
        <f>IF((Visualisation!$S64-Visualisation!O64)&gt;0,1,0)</f>
        <v>0</v>
      </c>
      <c r="N95" s="157">
        <f>IF((Visualisation!$S64-Visualisation!P64)&gt;0,1,0)</f>
        <v>0</v>
      </c>
      <c r="O95" s="157">
        <f>IF((Visualisation!$S64-Visualisation!Q64)&gt;0,1,0)</f>
        <v>1</v>
      </c>
      <c r="P95" s="157">
        <f>IF((Visualisation!$S64-Visualisation!R64)&gt;0,1,0)</f>
        <v>0</v>
      </c>
      <c r="Q95" s="157">
        <f>IF((Visualisation!$S64-Visualisation!S64)&gt;0,1,0)</f>
        <v>0</v>
      </c>
      <c r="R95" s="157">
        <f>IF((Visualisation!$S64-Visualisation!T64)&gt;0,1,0)</f>
        <v>0</v>
      </c>
      <c r="S95" s="1"/>
      <c r="T95" s="1"/>
      <c r="U95" s="1"/>
      <c r="W95" s="254"/>
      <c r="X95" s="2"/>
      <c r="Y95" s="2"/>
      <c r="Z95" s="19"/>
      <c r="AA95" s="159" t="s">
        <v>235</v>
      </c>
      <c r="AB95" s="21">
        <f>IFERROR((C86*Visualisation!$G$117)+(C107*Visualisation!$G$118)+(C128*Visualisation!$G$119)+(C149*Visualisation!$G$120)+(C170*Visualisation!$G$121)+(C191*Visualisation!$G$122)+(C212*Visualisation!$G$123)+(C233*Visualisation!$G$124)+(C254*Visualisation!$G$125),"-")</f>
        <v>3.5468493198360599E-3</v>
      </c>
      <c r="AC95" s="21">
        <f>IFERROR((D86*Visualisation!$G$117)+(D107*Visualisation!$G$118)+(D128*Visualisation!$G$119)+(D149*Visualisation!$G$120)+(D170*Visualisation!$G$121)+(D191*Visualisation!$G$122)+(D212*Visualisation!$G$123)+(D233*Visualisation!$G$124)+(D254*Visualisation!$G$125),"-")</f>
        <v>2.9826208418254341E-3</v>
      </c>
      <c r="AD95" s="21">
        <f>IFERROR((E86*Visualisation!$G$117)+(E107*Visualisation!$G$118)+(E128*Visualisation!$G$119)+(E149*Visualisation!$G$120)+(E170*Visualisation!$G$121)+(E191*Visualisation!$G$122)+(E212*Visualisation!$G$123)+(E233*Visualisation!$G$124)+(E254*Visualisation!$G$125),"-")</f>
        <v>1.1754020068250198E-2</v>
      </c>
      <c r="AE95" s="21">
        <f>IFERROR((F86*Visualisation!$G$117)+(F107*Visualisation!$G$118)+(F128*Visualisation!$G$119)+(F149*Visualisation!$G$120)+(F170*Visualisation!$G$121)+(F191*Visualisation!$G$122)+(F212*Visualisation!$G$123)+(F233*Visualisation!$G$124)+(F254*Visualisation!$G$125),"-")</f>
        <v>1.0046367267644129E-3</v>
      </c>
      <c r="AF95" s="21">
        <f>IFERROR((G86*Visualisation!$G$117)+(G107*Visualisation!$G$118)+(G128*Visualisation!$G$119)+(G149*Visualisation!$G$120)+(G170*Visualisation!$G$121)+(G191*Visualisation!$G$122)+(G212*Visualisation!$G$123)+(G233*Visualisation!$G$124)+(G254*Visualisation!$G$125),"-")</f>
        <v>3.6010980202992869E-4</v>
      </c>
      <c r="AG95" s="21">
        <f>IFERROR((H86*Visualisation!$G$117)+(H107*Visualisation!$G$118)+(H128*Visualisation!$G$119)+(H149*Visualisation!$G$120)+(H170*Visualisation!$G$121)+(H191*Visualisation!$G$122)+(H212*Visualisation!$G$123)+(H233*Visualisation!$G$124)+(H254*Visualisation!$G$125),"-")</f>
        <v>0</v>
      </c>
      <c r="AH95" s="21">
        <f>IFERROR((I86*Visualisation!$G$117)+(I107*Visualisation!$G$118)+(I128*Visualisation!$G$119)+(I149*Visualisation!$G$120)+(I170*Visualisation!$G$121)+(I191*Visualisation!$G$122)+(I212*Visualisation!$G$123)+(I233*Visualisation!$G$124)+(I254*Visualisation!$G$125),"-")</f>
        <v>0.18915860486679686</v>
      </c>
      <c r="AI95" s="21">
        <f>IFERROR((J86*Visualisation!$G$117)+(J107*Visualisation!$G$118)+(J128*Visualisation!$G$119)+(J149*Visualisation!$G$120)+(J170*Visualisation!$G$121)+(J191*Visualisation!$G$122)+(J212*Visualisation!$G$123)+(J233*Visualisation!$G$124)+(J254*Visualisation!$G$125),"-")</f>
        <v>0.18664634693207779</v>
      </c>
      <c r="AJ95" s="21">
        <f>IFERROR((K86*Visualisation!$G$117)+(K107*Visualisation!$G$118)+(K128*Visualisation!$G$119)+(K149*Visualisation!$G$120)+(K170*Visualisation!$G$121)+(K191*Visualisation!$G$122)+(K212*Visualisation!$G$123)+(K233*Visualisation!$G$124)+(K254*Visualisation!$G$125),"-")</f>
        <v>0.25358009470555154</v>
      </c>
      <c r="AK95" s="21">
        <f>IFERROR((L86*Visualisation!$G$117)+(L107*Visualisation!$G$118)+(L128*Visualisation!$G$119)+(L149*Visualisation!$G$120)+(L170*Visualisation!$G$121)+(L191*Visualisation!$G$122)+(L212*Visualisation!$G$123)+(L233*Visualisation!$G$124)+(L254*Visualisation!$G$125),"-")</f>
        <v>1.4722912956315143E-2</v>
      </c>
      <c r="AL95" s="21">
        <f>IFERROR((M86*Visualisation!$G$117)+(M107*Visualisation!$G$118)+(M128*Visualisation!$G$119)+(M149*Visualisation!$G$120)+(M170*Visualisation!$G$121)+(M191*Visualisation!$G$122)+(M212*Visualisation!$G$123)+(M233*Visualisation!$G$124)+(M254*Visualisation!$G$125),"-")</f>
        <v>1.2503910486710129E-2</v>
      </c>
      <c r="AM95" s="21">
        <f>IFERROR((N86*Visualisation!$G$117)+(N107*Visualisation!$G$118)+(N128*Visualisation!$G$119)+(N149*Visualisation!$G$120)+(N170*Visualisation!$G$121)+(N191*Visualisation!$G$122)+(N212*Visualisation!$G$123)+(N233*Visualisation!$G$124)+(N254*Visualisation!$G$125),"-")</f>
        <v>4.4280322638738795E-2</v>
      </c>
      <c r="AN95" s="21">
        <f>IFERROR((O86*Visualisation!$G$117)+(O107*Visualisation!$G$118)+(O128*Visualisation!$G$119)+(O149*Visualisation!$G$120)+(O170*Visualisation!$G$121)+(O191*Visualisation!$G$122)+(O212*Visualisation!$G$123)+(O233*Visualisation!$G$124)+(O254*Visualisation!$G$125),"-")</f>
        <v>0.3937421477496944</v>
      </c>
      <c r="AO95" s="21">
        <f>IFERROR((P86*Visualisation!$G$117)+(P107*Visualisation!$G$118)+(P128*Visualisation!$G$119)+(P149*Visualisation!$G$120)+(P170*Visualisation!$G$121)+(P191*Visualisation!$G$122)+(P212*Visualisation!$G$123)+(P233*Visualisation!$G$124)+(P254*Visualisation!$G$125),"-")</f>
        <v>9.8528492064859372E-4</v>
      </c>
      <c r="AP95" s="21">
        <f>IFERROR((Q86*Visualisation!$G$117)+(Q107*Visualisation!$G$118)+(Q128*Visualisation!$G$119)+(Q149*Visualisation!$G$120)+(Q170*Visualisation!$G$121)+(Q191*Visualisation!$G$122)+(Q212*Visualisation!$G$123)+(Q233*Visualisation!$G$124)+(Q254*Visualisation!$G$125),"-")</f>
        <v>1.2534870979239443E-3</v>
      </c>
      <c r="AQ95" s="202">
        <f>IFERROR((R86*Visualisation!$G$117)+(R107*Visualisation!$G$118)+(R128*Visualisation!$G$119)+(R149*Visualisation!$G$120)+(R170*Visualisation!$G$121)+(R191*Visualisation!$G$122)+(R212*Visualisation!$G$123)+(R233*Visualisation!$G$124)+(R254*Visualisation!$G$125),"-")</f>
        <v>9.6893708343755089E-2</v>
      </c>
      <c r="AR95" s="21">
        <f t="shared" si="5"/>
        <v>1.2134150574569185</v>
      </c>
      <c r="AS95" s="22"/>
      <c r="AT95" s="22"/>
      <c r="AU95" s="22"/>
      <c r="AV95" s="252"/>
      <c r="AW95" s="22"/>
      <c r="AX95" s="51">
        <v>125</v>
      </c>
      <c r="AY95" s="68" t="s">
        <v>82</v>
      </c>
      <c r="AZ95" s="21">
        <f>(($C$165*Visualisation!$G$121)+($C$166*Visualisation!$G$121)+($C$167*Visualisation!$G$121)+($C$168*Visualisation!$G$121)+($C$169*Visualisation!$G$121)+($C$170*Visualisation!$G$121)+($C$171*Visualisation!$G$121)+($C$172*Visualisation!$G$121)+($C$173*Visualisation!$G$121)+($C$174*Visualisation!$G$121)+($C$175*Visualisation!$G$121)+($C$176*Visualisation!$G$121)+($C$177*Visualisation!$G$121)+($C$178*Visualisation!$G$121)+($C$179*Visualisation!$G$121)+($C$180*Visualisation!$G$121))*$BD$86</f>
        <v>-9.6644186820863051E-2</v>
      </c>
      <c r="BA95" s="21">
        <f>($C$165*Visualisation!$G$121)+($D$165*Visualisation!$G$121)+($E$165*Visualisation!$G$121)+($F$165*Visualisation!$G$121)+($G$165*Visualisation!$G$121)+($H$165*Visualisation!$G$121)+($I$165*Visualisation!$G$121)+($J$165*Visualisation!$G$121)+($K$165*Visualisation!$G$121)+($L$165*Visualisation!$G$121)+($M$165*Visualisation!$G$121)+($N$165*Visualisation!$G$121)+($O$165*Visualisation!$G$121)+($P$165*Visualisation!$G$121)+($Q$165*Visualisation!$G$121)+($R$165*Visualisation!$G$121)</f>
        <v>0.19730328724642374</v>
      </c>
      <c r="BB95" s="21"/>
      <c r="BC95" s="21"/>
      <c r="BD95" s="21">
        <f>(($D$165*Visualisation!$G$121)+($D$166*Visualisation!$G$121)+($D$167*Visualisation!$G$121)+($D$168*Visualisation!$G$121)+($D$169*Visualisation!$G$121)+($D$170*Visualisation!$G$121)+($D$171*Visualisation!$G$121)+($D$172*Visualisation!$G$121)+($D$173*Visualisation!$G$121)+($D$174*Visualisation!$G$121)+($D$175*Visualisation!$G$121)+($D$176*Visualisation!$G$121)+($D$177*Visualisation!$G$121)+($D$178*Visualisation!$G$121)+($D$179*Visualisation!$G$121)+($D$180*Visualisation!$G$121))*$BD$86</f>
        <v>-0.10213120847741818</v>
      </c>
      <c r="BE95" s="21">
        <f>($C$166*Visualisation!$G$121)+($D$166*Visualisation!$G$121)+($E$166*Visualisation!$G$121)+($F$166*Visualisation!$G$121)+($G$166*Visualisation!$G$121)+($H$166*Visualisation!$G$121)+($I$166*Visualisation!$G$121)+($J$166*Visualisation!$G$121)+($K$166*Visualisation!$G$121)+($L$166*Visualisation!$G$121)+($M$166*Visualisation!$G$121)+($N$166*Visualisation!$G$121)+($O$166*Visualisation!$G$121)+($P$166*Visualisation!$G$121)+($Q$166*Visualisation!$G$121)+($R$166*Visualisation!$G$121)</f>
        <v>0.18195581325812962</v>
      </c>
      <c r="BF95" s="21"/>
      <c r="BG95" s="21"/>
      <c r="BH95" s="21">
        <f>(($E$165*Visualisation!$G$121)+($E$166*Visualisation!$G$121)+($E$167*Visualisation!$G$121)+($E$168*Visualisation!$G$121)+($E$169*Visualisation!$G$121)+($E$170*Visualisation!$G$121)+($E$171*Visualisation!$G$121)+($E$172*Visualisation!$G$121)+($E$173*Visualisation!$G$121)+($E$174*Visualisation!$G$121)+($E$175*Visualisation!$G$121)+($E$176*Visualisation!$G$121)+($E$177*Visualisation!$G$121)+($E$178*Visualisation!$G$121)+($E$179*Visualisation!$G$121)+($E$180*Visualisation!$G$121))*$BD$86</f>
        <v>-0.39743508051949439</v>
      </c>
      <c r="BI95" s="21">
        <f>($C$167*Visualisation!$G$121)+($D$167*Visualisation!$G$121)+($E$167*Visualisation!$G$121)+($F$167*Visualisation!$G$121)+($G$167*Visualisation!$G$121)+($H$167*Visualisation!$G$121)+($I$167*Visualisation!$G$121)+($J$167*Visualisation!$G$121)+($K$167*Visualisation!$G$121)+($L$167*Visualisation!$G$121)+($M$167*Visualisation!$G$121)+($N$167*Visualisation!$G$121)+($O$167*Visualisation!$G$121)+($P$167*Visualisation!$G$121)+($Q$167*Visualisation!$G$121)+($R$167*Visualisation!$G$121)</f>
        <v>6.2471011045086421E-2</v>
      </c>
      <c r="BJ95" s="21"/>
      <c r="BK95" s="21"/>
      <c r="BL95" s="21">
        <f>(($F$165*Visualisation!$G$121)+($F$166*Visualisation!$G$121)+($F$167*Visualisation!$G$121)+($F$168*Visualisation!$G$121)+($F$169*Visualisation!$G$121)+($F$170*Visualisation!$G$121)+($F$171*Visualisation!$G$121)+($F$172*Visualisation!$G$121)+($F$173*Visualisation!$G$121)+($F$174*Visualisation!$G$121)+($F$175*Visualisation!$G$121)+($F$176*Visualisation!$G$121)+($F$177*Visualisation!$G$121)+($F$178*Visualisation!$G$121)+($F$179*Visualisation!$G$121)+($F$180*Visualisation!$G$121))*$BD$86</f>
        <v>-9.9632774801931209E-2</v>
      </c>
      <c r="BM95" s="21">
        <f>($C$168*Visualisation!$G$121)+($D$168*Visualisation!$G$121)+($E$168*Visualisation!$G$121)+($F$168*Visualisation!$G$121)+($G$168*Visualisation!$G$121)+($H$168*Visualisation!$G$121)+($I$168*Visualisation!$G$121)+($J$168*Visualisation!$G$121)+($K$168*Visualisation!$G$121)+($L$168*Visualisation!$G$121)+($M$168*Visualisation!$G$121)+($N$168*Visualisation!$G$121)+($O$168*Visualisation!$G$121)+($P$168*Visualisation!$G$121)+($Q$168*Visualisation!$G$121)+($R$168*Visualisation!$G$121)</f>
        <v>0.18824058367554428</v>
      </c>
      <c r="BN95" s="21"/>
      <c r="BO95" s="21"/>
      <c r="BP95" s="21">
        <f>(($G$165*Visualisation!$G$121)+($G$166*Visualisation!$G$121)+($G$167*Visualisation!$G$121)+($G$168*Visualisation!$G$121)+($G$169*Visualisation!$G$121)+($G$170*Visualisation!$G$121)+($G$171*Visualisation!$G$121)+($G$172*Visualisation!$G$121)+($G$173*Visualisation!$G$121)+($G$174*Visualisation!$G$121)+($G$175*Visualisation!$G$121)+($G$176*Visualisation!$G$121)+($G$177*Visualisation!$G$121)+($G$178*Visualisation!$G$121)+($G$179*Visualisation!$G$121)+($G$180*Visualisation!$G$121))*$BD$86</f>
        <v>-9.9966073939390415E-2</v>
      </c>
      <c r="BQ95" s="21">
        <f>($C$169*Visualisation!$G$121)+($D$169*Visualisation!$G$121)+($E$169*Visualisation!$G$121)+($F$169*Visualisation!$G$121)+($G$169*Visualisation!$G$121)+($H$169*Visualisation!$G$121)+($I$169*Visualisation!$G$121)+($J$169*Visualisation!$G$121)+($K$169*Visualisation!$G$121)+($L$169*Visualisation!$G$121)+($M$169*Visualisation!$G$121)+($N$169*Visualisation!$G$121)+($O$169*Visualisation!$G$121)+($P$169*Visualisation!$G$121)+($Q$169*Visualisation!$G$121)+($R$169*Visualisation!$G$121)</f>
        <v>0.18733731205327589</v>
      </c>
      <c r="BR95" s="21"/>
      <c r="BS95" s="21"/>
      <c r="BT95" s="21">
        <f>(($H$165*Visualisation!$G$121)+($H$166*Visualisation!$G$121)+($H$167*Visualisation!$G$121)+($H$168*Visualisation!$G$121)+($H$169*Visualisation!$G$121)+($H$170*Visualisation!$G$121)+($H$171*Visualisation!$G$121)+($H$172*Visualisation!$G$121)+($H$173*Visualisation!$G$121)+($H$174*Visualisation!$G$121)+($H$175*Visualisation!$G$121)+($H$176*Visualisation!$G$121)+($H$177*Visualisation!$G$121)+($H$178*Visualisation!$G$121)+($H$179*Visualisation!$G$121)+($H$180*Visualisation!$G$121))*$BD$86</f>
        <v>-0.15689139636653959</v>
      </c>
      <c r="BU95" s="21">
        <f>($C$170*Visualisation!$G$121)+($D$170*Visualisation!$G$121)+($E$170*Visualisation!$G$121)+($F$170*Visualisation!$G$121)+($G$170*Visualisation!$G$121)+($H$170*Visualisation!$G$121)+($I$170*Visualisation!$G$121)+($J$170*Visualisation!$G$121)+($K$170*Visualisation!$G$121)+($L$170*Visualisation!$G$121)+($M$170*Visualisation!$G$121)+($N$170*Visualisation!$G$121)+($O$170*Visualisation!$G$121)+($P$170*Visualisation!$G$121)+($Q$170*Visualisation!$G$121)+($R$170*Visualisation!$G$121)</f>
        <v>0.12744368128595493</v>
      </c>
      <c r="BV95" s="21"/>
      <c r="BW95" s="21"/>
      <c r="BX95" s="21">
        <f>(($I$165*Visualisation!$G$121)+($I$166*Visualisation!$G$121)+($I$167*Visualisation!$G$121)+($I$168*Visualisation!$G$121)+($I$169*Visualisation!$G$121)+($I$170*Visualisation!$G$121)+($I$171*Visualisation!$G$121)+($I$172*Visualisation!$G$121)+($I$173*Visualisation!$G$121)+($I$174*Visualisation!$G$121)+($I$175*Visualisation!$G$121)+($I$176*Visualisation!$G$121)+($I$177*Visualisation!$G$121)+($I$178*Visualisation!$G$121)+($I$179*Visualisation!$G$121)+($I$180*Visualisation!$G$121))*$BD$86</f>
        <v>-0.10781226041065894</v>
      </c>
      <c r="BY95" s="21">
        <f>($C$171*Visualisation!$G$121)+($D$171*Visualisation!$G$121)+($E$171*Visualisation!$G$121)+($F$171*Visualisation!$G$121)+($G$171*Visualisation!$G$121)+($H$171*Visualisation!$G$121)+($I$171*Visualisation!$G$121)+($J$171*Visualisation!$G$121)+($K$171*Visualisation!$G$121)+($L$171*Visualisation!$G$121)+($M$171*Visualisation!$G$121)+($N$171*Visualisation!$G$121)+($O$171*Visualisation!$G$121)+($P$171*Visualisation!$G$121)+($Q$171*Visualisation!$G$121)+($R$171*Visualisation!$G$121)</f>
        <v>0.17081617078971928</v>
      </c>
      <c r="BZ95" s="2"/>
      <c r="CB95" s="21">
        <f>(($J$165*Visualisation!$G$121)+($J$166*Visualisation!$G$121)+($J$167*Visualisation!$G$121)+($J$168*Visualisation!$G$121)+($J$169*Visualisation!$G$121)+($J$170*Visualisation!$G$121)+($J$171*Visualisation!$G$121)+($J$172*Visualisation!$G$121)+($J$173*Visualisation!$G$121)+($J$174*Visualisation!$G$121)+($J$175*Visualisation!$G$121)+($J$176*Visualisation!$G$121)+($J$177*Visualisation!$G$121)+($J$178*Visualisation!$G$121)+($J$179*Visualisation!$G$121)+($J$180*Visualisation!$G$121))*$BD$86</f>
        <v>-9.3802911806349962E-2</v>
      </c>
      <c r="CC95" s="21">
        <f>($C$172*Visualisation!$G$121)+($D$172*Visualisation!$G$121)+($E$172*Visualisation!$G$121)+($F$172*Visualisation!$G$121)+($G$172*Visualisation!$G$121)+($H$172*Visualisation!$G$121)+($I$172*Visualisation!$G$121)+($J$172*Visualisation!$G$121)+($K$172*Visualisation!$G$121)+($L$172*Visualisation!$G$121)+($M$172*Visualisation!$G$121)+($N$172*Visualisation!$G$121)+($O$172*Visualisation!$G$121)+($P$172*Visualisation!$G$121)+($Q$172*Visualisation!$G$121)+($R$172*Visualisation!$G$121)</f>
        <v>0.20781620214851743</v>
      </c>
      <c r="CD95" s="2"/>
      <c r="CF95" s="21">
        <f>(($K$165*Visualisation!$G$121)+($K$166*Visualisation!$G$121)+($K$167*Visualisation!$G$121)+($K$168*Visualisation!$G$121)+($K$169*Visualisation!$G$121)+($K$170*Visualisation!$G$121)+($K$171*Visualisation!$G$121)+($K$172*Visualisation!$G$121)+($K$173*Visualisation!$G$121)+($K$174*Visualisation!$G$121)+($K$175*Visualisation!$G$121)+($K$176*Visualisation!$G$121)+($K$177*Visualisation!$G$121)+($K$178*Visualisation!$G$121)+($K$179*Visualisation!$G$121)+($K$180*Visualisation!$G$121))*$BD$86</f>
        <v>-1.4646909844844462</v>
      </c>
      <c r="CG95" s="21">
        <f>($C$173*Visualisation!$G$121)+($D$173*Visualisation!$G$121)+($E$173*Visualisation!$G$121)+($F$173*Visualisation!$G$121)+($G$173*Visualisation!$G$121)+($H$173*Visualisation!$G$121)+($I$173*Visualisation!$G$121)+($J$173*Visualisation!$G$121)+($K$173*Visualisation!$G$121)+($L$173*Visualisation!$G$121)+($M$173*Visualisation!$G$121)+($N$173*Visualisation!$G$121)+($O$173*Visualisation!$G$121)+($P$173*Visualisation!$G$121)+($Q$173*Visualisation!$G$121)+($R$173*Visualisation!$G$121)</f>
        <v>0</v>
      </c>
      <c r="CH95" s="2"/>
      <c r="CJ95" s="21">
        <f>(($L$165*Visualisation!$G$121)+($L$166*Visualisation!$G$121)+($L$167*Visualisation!$G$121)+($L$168*Visualisation!$G$121)+($L$169*Visualisation!$G$121)+($L$170*Visualisation!$G$121)+($L$171*Visualisation!$G$121)+($L$172*Visualisation!$G$121)+($L$173*Visualisation!$G$121)+($L$174*Visualisation!$G$121)+($L$175*Visualisation!$G$121)+($L$176*Visualisation!$G$121)+($L$177*Visualisation!$G$121)+($L$178*Visualisation!$G$121)+($L$179*Visualisation!$G$121)+($L$180*Visualisation!$G$121))*$BD$86</f>
        <v>-0.12316087629000098</v>
      </c>
      <c r="CK95" s="21">
        <f>($C$174*Visualisation!$G$121)+($D$174*Visualisation!$G$121)+($E$174*Visualisation!$G$121)+($F$174*Visualisation!$G$121)+($G$174*Visualisation!$G$121)+($H$174*Visualisation!$G$121)+($I$174*Visualisation!$G$121)+($J$174*Visualisation!$G$121)+($K$174*Visualisation!$G$121)+($L$174*Visualisation!$G$121)+($M$174*Visualisation!$G$121)+($N$174*Visualisation!$G$121)+($O$174*Visualisation!$G$121)+($P$174*Visualisation!$G$121)+($Q$174*Visualisation!$G$121)+($R$174*Visualisation!$G$121)</f>
        <v>0.15147598888359629</v>
      </c>
      <c r="CL95" s="2"/>
      <c r="CN95" s="21">
        <f>(($M$165*Visualisation!$G$121)+($M$166*Visualisation!$G$121)+($M$167*Visualisation!$G$121)+($M$168*Visualisation!$G$121)+($M$169*Visualisation!$G$121)+($M$170*Visualisation!$G$121)+($M$171*Visualisation!$G$121)+($M$172*Visualisation!$G$121)+($M$173*Visualisation!$G$121)+($M$174*Visualisation!$G$121)+($M$175*Visualisation!$G$121)+($M$176*Visualisation!$G$121)+($M$177*Visualisation!$G$121)+($M$178*Visualisation!$G$121)+($M$179*Visualisation!$G$121)+($M$180*Visualisation!$G$121))*$BD$86</f>
        <v>-9.2007778416391572E-2</v>
      </c>
      <c r="CO95" s="21">
        <f>($C$175*Visualisation!$G$121)+($D$175*Visualisation!$G$121)+($E$175*Visualisation!$G$121)+($F$175*Visualisation!$G$121)+($G$175*Visualisation!$G$121)+($H$175*Visualisation!$G$121)+($I$175*Visualisation!$G$121)+($J$175*Visualisation!$G$121)+($K$175*Visualisation!$G$121)+($L$175*Visualisation!$G$121)+($M$175*Visualisation!$G$121)+($N$175*Visualisation!$G$121)+($O$175*Visualisation!$G$121)+($P$175*Visualisation!$G$121)+($Q$175*Visualisation!$G$121)+($R$175*Visualisation!$G$121)</f>
        <v>0.21555117477894836</v>
      </c>
      <c r="CP95" s="2"/>
      <c r="CR95" s="21">
        <f>(($N$165*Visualisation!$G$121)+($N$166*Visualisation!$G$121)+($N$167*Visualisation!$G$121)+($N$168*Visualisation!$G$121)+($N$169*Visualisation!$G$121)+($N$170*Visualisation!$G$121)+($N$171*Visualisation!$G$121)+($N$172*Visualisation!$G$121)+($N$173*Visualisation!$G$121)+($N$174*Visualisation!$G$121)+($N$175*Visualisation!$G$121)+($N$176*Visualisation!$G$121)+($N$177*Visualisation!$G$121)+($N$178*Visualisation!$G$121)+($N$179*Visualisation!$G$121)+($N$180*Visualisation!$G$121))*$BD$86</f>
        <v>-0.70457783981751132</v>
      </c>
      <c r="CS95" s="21">
        <f>($C$176*Visualisation!$G$121)+($D$176*Visualisation!$G$121)+($E$176*Visualisation!$G$121)+($F$176*Visualisation!$G$121)+($G$176*Visualisation!$G$121)+($H$176*Visualisation!$G$121)+($I$176*Visualisation!$G$121)+($J$176*Visualisation!$G$121)+($K$176*Visualisation!$G$121)+($L$176*Visualisation!$G$121)+($M$176*Visualisation!$G$121)+($N$176*Visualisation!$G$121)+($O$176*Visualisation!$G$121)+($P$176*Visualisation!$G$121)+($Q$176*Visualisation!$G$121)+($R$176*Visualisation!$G$121)</f>
        <v>2.9659029374836721E-2</v>
      </c>
      <c r="CT95" s="2"/>
      <c r="CV95" s="21">
        <f>(($O$165*Visualisation!$G$121)+($O$166*Visualisation!$G$121)+($O$167*Visualisation!$G$121)+($O$168*Visualisation!$G$121)+($O$169*Visualisation!$G$121)+($O$170*Visualisation!$G$121)+($O$171*Visualisation!$G$121)+($O$172*Visualisation!$G$121)+($O$173*Visualisation!$G$121)+($O$174*Visualisation!$G$121)+($O$175*Visualisation!$G$121)+($O$176*Visualisation!$G$121)+($O$177*Visualisation!$G$121)+($O$178*Visualisation!$G$121)+($O$179*Visualisation!$G$121)+($O$180*Visualisation!$G$121))*$BD$86</f>
        <v>0</v>
      </c>
      <c r="CW95" s="21">
        <f>($C$177*Visualisation!$G$121)+($D$177*Visualisation!$G$121)+($E$177*Visualisation!$G$121)+($F$177*Visualisation!$G$121)+($G$177*Visualisation!$G$121)+($H$177*Visualisation!$G$121)+($I$177*Visualisation!$G$121)+($J$177*Visualisation!$G$121)+($K$177*Visualisation!$G$121)+($L$177*Visualisation!$G$121)+($M$177*Visualisation!$G$121)+($N$177*Visualisation!$G$121)+($O$177*Visualisation!$G$121)+($P$177*Visualisation!$G$121)+($Q$177*Visualisation!$G$121)+($R$177*Visualisation!$G$121)</f>
        <v>1.6073877812981163</v>
      </c>
      <c r="CX95" s="2"/>
      <c r="CZ95" s="21">
        <f>(($P$165*Visualisation!$G$121)+($P$166*Visualisation!$G$121)+($P$167*Visualisation!$G$121)+($P$168*Visualisation!$G$121)+($P$169*Visualisation!$G$121)+($P$170*Visualisation!$G$121)+($P$171*Visualisation!$G$121)+($P$172*Visualisation!$G$121)+($P$173*Visualisation!$G$121)+($P$174*Visualisation!$G$121)+($P$175*Visualisation!$G$121)+($P$176*Visualisation!$G$121)+($P$177*Visualisation!$G$121)+($P$178*Visualisation!$G$121)+($P$179*Visualisation!$G$121)+($P$180*Visualisation!$G$121))*$BD$86</f>
        <v>-0.15990282617545828</v>
      </c>
      <c r="DA95" s="21">
        <f>($C$178*Visualisation!$G$121)+($D$178*Visualisation!$G$121)+($E$178*Visualisation!$G$121)+($F$178*Visualisation!$G$121)+($G$178*Visualisation!$G$121)+($H$178*Visualisation!$G$121)+($I$178*Visualisation!$G$121)+($J$178*Visualisation!$G$121)+($K$178*Visualisation!$G$121)+($L$178*Visualisation!$G$121)+($M$178*Visualisation!$G$121)+($N$178*Visualisation!$G$121)+($O$178*Visualisation!$G$121)+($P$178*Visualisation!$G$121)+($Q$178*Visualisation!$G$121)+($R$178*Visualisation!$G$121)</f>
        <v>0.12585483182614074</v>
      </c>
      <c r="DB95" s="2"/>
      <c r="DD95" s="21">
        <f>(($Q$165*Visualisation!$G$121)+($Q$166*Visualisation!$G$121)+($Q$167*Visualisation!$G$121)+($Q$168*Visualisation!$G$121)+($Q$169*Visualisation!$G$121)+($Q$170*Visualisation!$G$121)+($Q$171*Visualisation!$G$121)+($Q$172*Visualisation!$G$121)+($Q$173*Visualisation!$G$121)+($Q$174*Visualisation!$G$121)+($Q$175*Visualisation!$G$121)+($Q$176*Visualisation!$G$121)+($Q$177*Visualisation!$G$121)+($Q$178*Visualisation!$G$121)+($Q$179*Visualisation!$G$121)+($Q$180*Visualisation!$G$121))*$BD$86</f>
        <v>-0.10808997918957643</v>
      </c>
      <c r="DE95" s="21">
        <f>($C$179*Visualisation!$G$121)+($D$179*Visualisation!$G$121)+($E$179*Visualisation!$G$121)+($F$179*Visualisation!$G$121)+($G$179*Visualisation!$G$121)+($H$179*Visualisation!$G$121)+($I$179*Visualisation!$G$121)+($J$179*Visualisation!$G$121)+($K$179*Visualisation!$G$121)+($L$179*Visualisation!$G$121)+($M$179*Visualisation!$G$121)+($N$179*Visualisation!$G$121)+($O$179*Visualisation!$G$121)+($P$179*Visualisation!$G$121)+($Q$179*Visualisation!$G$121)+($R$179*Visualisation!$G$121)</f>
        <v>0.17035234667394009</v>
      </c>
      <c r="DF95" s="2"/>
      <c r="DH95" s="21">
        <f>(($R$165*Visualisation!$G$121)+($R$166*Visualisation!$G$121)+($R$167*Visualisation!$G$121)+($R$168*Visualisation!$G$121)+($R$169*Visualisation!$G$121)+($R$170*Visualisation!$G$121)+($R$171*Visualisation!$G$121)+($R$172*Visualisation!$G$121)+($R$173*Visualisation!$G$121)+($R$174*Visualisation!$G$121)+($R$175*Visualisation!$G$121)+($R$176*Visualisation!$G$121)+($R$177*Visualisation!$G$121)+($R$178*Visualisation!$G$121)+($R$179*Visualisation!$G$121)+($R$180*Visualisation!$G$121))*$BD$86</f>
        <v>-8.3069741288457954E-2</v>
      </c>
      <c r="DI95" s="21">
        <f>($C$180*Visualisation!$G$121)+($D$180*Visualisation!$G$121)+($E$180*Visualisation!$G$121)+($F$180*Visualisation!$G$121)+($G$180*Visualisation!$G$121)+($H$180*Visualisation!$G$121)+($I$180*Visualisation!$G$121)+($J$180*Visualisation!$G$121)+($K$180*Visualisation!$G$121)+($L$180*Visualisation!$G$121)+($M$180*Visualisation!$G$121)+($N$180*Visualisation!$G$121)+($O$180*Visualisation!$G$121)+($P$180*Visualisation!$G$121)+($Q$180*Visualisation!$G$121)+($R$180*Visualisation!$G$121)</f>
        <v>0.26615070446625844</v>
      </c>
      <c r="DJ95" s="2"/>
      <c r="DO95" s="253"/>
    </row>
    <row r="96" spans="1:119" ht="15.75">
      <c r="A96" s="35" t="s">
        <v>325</v>
      </c>
      <c r="B96" s="159" t="s">
        <v>123</v>
      </c>
      <c r="C96" s="157">
        <f>IF((Visualisation!$T64-Visualisation!E64)&gt;0,1,0)</f>
        <v>1</v>
      </c>
      <c r="D96" s="157">
        <f>IF((Visualisation!$T64-Visualisation!F64)&gt;0,1,0)</f>
        <v>1</v>
      </c>
      <c r="E96" s="157">
        <f>IF((Visualisation!$T64-Visualisation!G64)&gt;0,1,0)</f>
        <v>1</v>
      </c>
      <c r="F96" s="157">
        <f>IF((Visualisation!$T64-Visualisation!H64)&gt;0,1,0)</f>
        <v>1</v>
      </c>
      <c r="G96" s="157">
        <f>IF((Visualisation!$T64-Visualisation!I64)&gt;0,1,0)</f>
        <v>1</v>
      </c>
      <c r="H96" s="157">
        <f>IF((Visualisation!$T64-Visualisation!J64)&gt;0,1,0)</f>
        <v>1</v>
      </c>
      <c r="I96" s="157">
        <f>IF((Visualisation!$T64-Visualisation!K64)&gt;0,1,0)</f>
        <v>1</v>
      </c>
      <c r="J96" s="157">
        <f>IF((Visualisation!$T64-Visualisation!L64)&gt;0,1,0)</f>
        <v>1</v>
      </c>
      <c r="K96" s="157">
        <f>IF((Visualisation!$T64-Visualisation!M64)&gt;0,1,0)</f>
        <v>1</v>
      </c>
      <c r="L96" s="157">
        <f>IF((Visualisation!$T64-Visualisation!N64)&gt;0,1,0)</f>
        <v>1</v>
      </c>
      <c r="M96" s="157">
        <f>IF((Visualisation!$T64-Visualisation!O64)&gt;0,1,0)</f>
        <v>1</v>
      </c>
      <c r="N96" s="157">
        <f>IF((Visualisation!$T64-Visualisation!P64)&gt;0,1,0)</f>
        <v>1</v>
      </c>
      <c r="O96" s="157">
        <f>IF((Visualisation!$T64-Visualisation!Q64)&gt;0,1,0)</f>
        <v>1</v>
      </c>
      <c r="P96" s="157">
        <f>IF((Visualisation!$T64-Visualisation!R64)&gt;0,1,0)</f>
        <v>1</v>
      </c>
      <c r="Q96" s="157">
        <f>IF((Visualisation!$T64-Visualisation!S64)&gt;0,1,0)</f>
        <v>1</v>
      </c>
      <c r="R96" s="157">
        <f>IF((Visualisation!$T64-Visualisation!T64)&gt;0,1,0)</f>
        <v>0</v>
      </c>
      <c r="S96" s="1"/>
      <c r="T96" s="1"/>
      <c r="U96" s="1"/>
      <c r="W96" s="254"/>
      <c r="X96" s="2"/>
      <c r="Y96" s="2"/>
      <c r="Z96" s="19"/>
      <c r="AA96" s="159" t="s">
        <v>236</v>
      </c>
      <c r="AB96" s="21">
        <f>IFERROR((C87*Visualisation!$G$117)+(C108*Visualisation!$G$118)+(C129*Visualisation!$G$119)+(C150*Visualisation!$G$120)+(C171*Visualisation!$G$121)+(C192*Visualisation!$G$122)+(C213*Visualisation!$G$123)+(C234*Visualisation!$G$124)+(C255*Visualisation!$G$125),"-")</f>
        <v>4.5075781968434425E-4</v>
      </c>
      <c r="AC96" s="21">
        <f>IFERROR((D87*Visualisation!$G$117)+(D108*Visualisation!$G$118)+(D129*Visualisation!$G$119)+(D150*Visualisation!$G$120)+(D171*Visualisation!$G$121)+(D192*Visualisation!$G$122)+(D213*Visualisation!$G$123)+(D234*Visualisation!$G$124)+(D255*Visualisation!$G$125),"-")</f>
        <v>3.4064944941529789E-4</v>
      </c>
      <c r="AD96" s="21">
        <f>IFERROR((E87*Visualisation!$G$117)+(E108*Visualisation!$G$118)+(E129*Visualisation!$G$119)+(E150*Visualisation!$G$120)+(E171*Visualisation!$G$121)+(E192*Visualisation!$G$122)+(E213*Visualisation!$G$123)+(E234*Visualisation!$G$124)+(E255*Visualisation!$G$125),"-")</f>
        <v>2.0776410606975212E-2</v>
      </c>
      <c r="AE96" s="21">
        <f>IFERROR((F87*Visualisation!$G$117)+(F108*Visualisation!$G$118)+(F129*Visualisation!$G$119)+(F150*Visualisation!$G$120)+(F171*Visualisation!$G$121)+(F192*Visualisation!$G$122)+(F213*Visualisation!$G$123)+(F234*Visualisation!$G$124)+(F255*Visualisation!$G$125),"-")</f>
        <v>0</v>
      </c>
      <c r="AF96" s="21">
        <f>IFERROR((G87*Visualisation!$G$117)+(G108*Visualisation!$G$118)+(G129*Visualisation!$G$119)+(G150*Visualisation!$G$120)+(G171*Visualisation!$G$121)+(G192*Visualisation!$G$122)+(G213*Visualisation!$G$123)+(G234*Visualisation!$G$124)+(G255*Visualisation!$G$125),"-")</f>
        <v>0</v>
      </c>
      <c r="AG96" s="21">
        <f>IFERROR((H87*Visualisation!$G$117)+(H108*Visualisation!$G$118)+(H129*Visualisation!$G$119)+(H150*Visualisation!$G$120)+(H171*Visualisation!$G$121)+(H192*Visualisation!$G$122)+(H213*Visualisation!$G$123)+(H234*Visualisation!$G$124)+(H255*Visualisation!$G$125),"-")</f>
        <v>2.2001190451547245E-3</v>
      </c>
      <c r="AH96" s="21">
        <f>IFERROR((I87*Visualisation!$G$117)+(I108*Visualisation!$G$118)+(I129*Visualisation!$G$119)+(I150*Visualisation!$G$120)+(I171*Visualisation!$G$121)+(I192*Visualisation!$G$122)+(I213*Visualisation!$G$123)+(I234*Visualisation!$G$124)+(I255*Visualisation!$G$125),"-")</f>
        <v>0</v>
      </c>
      <c r="AI96" s="21">
        <f>IFERROR((J87*Visualisation!$G$117)+(J108*Visualisation!$G$118)+(J129*Visualisation!$G$119)+(J150*Visualisation!$G$120)+(J171*Visualisation!$G$121)+(J192*Visualisation!$G$122)+(J213*Visualisation!$G$123)+(J234*Visualisation!$G$124)+(J255*Visualisation!$G$125),"-")</f>
        <v>4.8225041619170959E-5</v>
      </c>
      <c r="AJ96" s="21">
        <f>IFERROR((K87*Visualisation!$G$117)+(K108*Visualisation!$G$118)+(K129*Visualisation!$G$119)+(K150*Visualisation!$G$120)+(K171*Visualisation!$G$121)+(K192*Visualisation!$G$122)+(K213*Visualisation!$G$123)+(K234*Visualisation!$G$124)+(K255*Visualisation!$G$125),"-")</f>
        <v>0.10181404587583691</v>
      </c>
      <c r="AK96" s="21">
        <f>IFERROR((L87*Visualisation!$G$117)+(L108*Visualisation!$G$118)+(L129*Visualisation!$G$119)+(L150*Visualisation!$G$120)+(L171*Visualisation!$G$121)+(L192*Visualisation!$G$122)+(L213*Visualisation!$G$123)+(L234*Visualisation!$G$124)+(L255*Visualisation!$G$125),"-")</f>
        <v>3.6914167980230946E-4</v>
      </c>
      <c r="AL96" s="21">
        <f>IFERROR((M87*Visualisation!$G$117)+(M108*Visualisation!$G$118)+(M129*Visualisation!$G$119)+(M150*Visualisation!$G$120)+(M171*Visualisation!$G$121)+(M192*Visualisation!$G$122)+(M213*Visualisation!$G$123)+(M234*Visualisation!$G$124)+(M255*Visualisation!$G$125),"-")</f>
        <v>0</v>
      </c>
      <c r="AM96" s="21">
        <f>IFERROR((N87*Visualisation!$G$117)+(N108*Visualisation!$G$118)+(N129*Visualisation!$G$119)+(N150*Visualisation!$G$120)+(N171*Visualisation!$G$121)+(N192*Visualisation!$G$122)+(N213*Visualisation!$G$123)+(N234*Visualisation!$G$124)+(N255*Visualisation!$G$125),"-")</f>
        <v>4.4365544659077501E-2</v>
      </c>
      <c r="AN96" s="21">
        <f>IFERROR((O87*Visualisation!$G$117)+(O108*Visualisation!$G$118)+(O129*Visualisation!$G$119)+(O150*Visualisation!$G$120)+(O171*Visualisation!$G$121)+(O192*Visualisation!$G$122)+(O213*Visualisation!$G$123)+(O234*Visualisation!$G$124)+(O255*Visualisation!$G$125),"-")</f>
        <v>0.35907722137856846</v>
      </c>
      <c r="AO96" s="21">
        <f>IFERROR((P87*Visualisation!$G$117)+(P108*Visualisation!$G$118)+(P129*Visualisation!$G$119)+(P150*Visualisation!$G$120)+(P171*Visualisation!$G$121)+(P192*Visualisation!$G$122)+(P213*Visualisation!$G$123)+(P234*Visualisation!$G$124)+(P255*Visualisation!$G$125),"-")</f>
        <v>2.7092043026392563E-3</v>
      </c>
      <c r="AP96" s="21">
        <f>IFERROR((Q87*Visualisation!$G$117)+(Q108*Visualisation!$G$118)+(Q129*Visualisation!$G$119)+(Q150*Visualisation!$G$120)+(Q171*Visualisation!$G$121)+(Q192*Visualisation!$G$122)+(Q213*Visualisation!$G$123)+(Q234*Visualisation!$G$124)+(Q255*Visualisation!$G$125),"-")</f>
        <v>1.8766486519772308E-7</v>
      </c>
      <c r="AQ96" s="202">
        <f>IFERROR((R87*Visualisation!$G$117)+(R108*Visualisation!$G$118)+(R129*Visualisation!$G$119)+(R150*Visualisation!$G$120)+(R171*Visualisation!$G$121)+(R192*Visualisation!$G$122)+(R213*Visualisation!$G$123)+(R234*Visualisation!$G$124)+(R255*Visualisation!$G$125),"-")</f>
        <v>0</v>
      </c>
      <c r="AR96" s="21">
        <f t="shared" si="5"/>
        <v>0.53215150752363838</v>
      </c>
      <c r="AS96" s="22"/>
      <c r="AT96" s="22"/>
      <c r="AU96" s="22"/>
      <c r="AV96" s="252"/>
      <c r="AW96" s="22"/>
      <c r="AX96" s="51">
        <v>146</v>
      </c>
      <c r="AY96" s="68" t="s">
        <v>36</v>
      </c>
      <c r="AZ96" s="21">
        <f>(($C$186*Visualisation!$G$122)+($C$187*Visualisation!$G$122)+($C$188*Visualisation!$G$122)+($C$189*Visualisation!$G$122)+($C$190*Visualisation!$G$122)+($C$191*Visualisation!$G$122)+($C$192*Visualisation!$G$122)+($C$193*Visualisation!$G$122)+($C$194*Visualisation!$G$122)+($C$195*Visualisation!$G$122)+($C$196*Visualisation!$G$122)+($C$197*Visualisation!$G$122)+($C$198*Visualisation!$G$122)+($C$199*Visualisation!$G$122)+($C$200*Visualisation!$G$122)+($C$201*Visualisation!$G$122))*$BD$86</f>
        <v>0</v>
      </c>
      <c r="BA96" s="21">
        <f>($C$186*Visualisation!$G$122)+($D$186*Visualisation!$G$122)+($E$186*Visualisation!$G$122)+($F$186*Visualisation!$G$122)+($G$186*Visualisation!$G$122)+($H$186*Visualisation!$G$122)+($I$186*Visualisation!$G$122)+($J$186*Visualisation!$G$122)+($K$186*Visualisation!$G$122)+($L$186*Visualisation!$G$122)+($M$186*Visualisation!$G$122)+($N$186*Visualisation!$G$122)+($O$186*Visualisation!$G$122)+($P$186*Visualisation!$G$122)+($Q$186*Visualisation!$G$122)+($R$186*Visualisation!$G$122)</f>
        <v>0</v>
      </c>
      <c r="BB96" s="21"/>
      <c r="BC96" s="21"/>
      <c r="BD96" s="21">
        <f>(($D$186*Visualisation!$G$122)+($D$187*Visualisation!$G$122)+($D$188*Visualisation!$G$122)+($D$189*Visualisation!$G$122)+($D$190*Visualisation!$G$122)+($D$191*Visualisation!$G$122)+($D$192*Visualisation!$G$122)+($D$193*Visualisation!$G$122)+($D$194*Visualisation!$G$122)+($D$195*Visualisation!$G$122)+($D$196*Visualisation!$G$122)+($D$197*Visualisation!$G$122)+($D$198*Visualisation!$G$122)+($D$199*Visualisation!$G$122)+($D$200*Visualisation!$G$122)+($D$201*Visualisation!$G$122))*$BD$86</f>
        <v>0</v>
      </c>
      <c r="BE96" s="21">
        <f>($C$187*Visualisation!$G$122)+($D$187*Visualisation!$G$122)+($E$187*Visualisation!$G$122)+($F$187*Visualisation!$G$122)+($G$187*Visualisation!$G$122)+($H$187*Visualisation!$G$122)+($I$187*Visualisation!$G$122)+($J$187*Visualisation!$G$122)+($K$187*Visualisation!$G$122)+($L$187*Visualisation!$G$122)+($M$187*Visualisation!$G$122)+($N$187*Visualisation!$G$122)+($O$187*Visualisation!$G$122)+($P$187*Visualisation!$G$122)+($Q$187*Visualisation!$G$122)+($R$187*Visualisation!$G$122)</f>
        <v>0</v>
      </c>
      <c r="BF96" s="21"/>
      <c r="BG96" s="21"/>
      <c r="BH96" s="21">
        <f>(($E$186*Visualisation!$G$122)+($E$187*Visualisation!$G$122)+($E$188*Visualisation!$G$122)+($E$189*Visualisation!$G$122)+($E$190*Visualisation!$G$122)+($E$191*Visualisation!$G$122)+($E$192*Visualisation!$G$122)+($E$193*Visualisation!$G$122)+($E$194*Visualisation!$G$122)+($E$195*Visualisation!$G$122)+($E$196*Visualisation!$G$122)+($E$197*Visualisation!$G$122)+($E$198*Visualisation!$G$122)+($E$199*Visualisation!$G$122)+($E$200*Visualisation!$G$122)+($E$201*Visualisation!$G$122))*$BD$86</f>
        <v>0</v>
      </c>
      <c r="BI96" s="21">
        <f>($C$188*Visualisation!$G$122)+($D$188*Visualisation!$G$122)+($E$188*Visualisation!$G$122)+($F$188*Visualisation!$G$122)+($G$188*Visualisation!$G$122)+($H$188*Visualisation!$G$122)+($I$188*Visualisation!$G$122)+($J$188*Visualisation!$G$122)+($K$188*Visualisation!$G$122)+($L$188*Visualisation!$G$122)+($M$188*Visualisation!$G$122)+($N$188*Visualisation!$G$122)+($O$188*Visualisation!$G$122)+($P$188*Visualisation!$G$122)+($Q$188*Visualisation!$G$122)+($R$188*Visualisation!$G$122)</f>
        <v>0</v>
      </c>
      <c r="BJ96" s="21"/>
      <c r="BK96" s="21"/>
      <c r="BL96" s="21">
        <f>(($F$186*Visualisation!$G$122)+($F$187*Visualisation!$G$122)+($F$188*Visualisation!$G$122)+($F$189*Visualisation!$G$122)+($F$190*Visualisation!$G$122)+($F$191*Visualisation!$G$122)+($F$192*Visualisation!$G$122)+($F$193*Visualisation!$G$122)+($F$194*Visualisation!$G$122)+($F$195*Visualisation!$G$122)+($F$196*Visualisation!$G$122)+($F$197*Visualisation!$G$122)+($F$198*Visualisation!$G$122)+($F$199*Visualisation!$G$122)+($F$200*Visualisation!$G$122)+($F$201*Visualisation!$G$122))*$BD$86</f>
        <v>0</v>
      </c>
      <c r="BM96" s="21">
        <f>($C$189*Visualisation!$G$122)+($D$189*Visualisation!$G$122)+($E$189*Visualisation!$G$122)+($F$189*Visualisation!$G$122)+($G$189*Visualisation!$G$122)+($H$189*Visualisation!$G$122)+($I$189*Visualisation!$G$122)+($J$189*Visualisation!$G$122)+($K$189*Visualisation!$G$122)+($L$189*Visualisation!$G$122)+($M$189*Visualisation!$G$122)+($N$189*Visualisation!$G$122)+($O$189*Visualisation!$G$122)+($P$189*Visualisation!$G$122)+($Q$189*Visualisation!$G$122)+($R$189*Visualisation!$G$122)</f>
        <v>0</v>
      </c>
      <c r="BN96" s="21"/>
      <c r="BO96" s="21"/>
      <c r="BP96" s="21">
        <f>(($G$186*Visualisation!$G$122)+($G$187*Visualisation!$G$122)+($G$188*Visualisation!$G$122)+($G$189*Visualisation!$G$122)+($G$190*Visualisation!$G$122)+($G$191*Visualisation!$G$122)+($G$192*Visualisation!$G$122)+($G$193*Visualisation!$G$122)+($G$194*Visualisation!$G$122)+($G$195*Visualisation!$G$122)+($G$196*Visualisation!$G$122)+($G$197*Visualisation!$G$122)+($G$198*Visualisation!$G$122)+($G$199*Visualisation!$G$122)+($G$200*Visualisation!$G$122)+($G$201*Visualisation!$G$122))*$BD$86</f>
        <v>0</v>
      </c>
      <c r="BQ96" s="21">
        <f>($C$190*Visualisation!$G$122)+($D$190*Visualisation!$G$122)+($E$190*Visualisation!$G$122)+($F$190*Visualisation!$G$122)+($G$190*Visualisation!$G$122)+($H$190*Visualisation!$G$122)+($I$190*Visualisation!$G$122)+($J$190*Visualisation!$G$122)+($K$190*Visualisation!$G$122)+($L$190*Visualisation!$G$122)+($M$190*Visualisation!$G$122)+($N$190*Visualisation!$G$122)+($O$190*Visualisation!$G$122)+($P$190*Visualisation!$G$122)+($Q$190*Visualisation!$G$122)+($R$190*Visualisation!$G$122)</f>
        <v>0</v>
      </c>
      <c r="BR96" s="21"/>
      <c r="BS96" s="21"/>
      <c r="BT96" s="21">
        <f>(($H$186*Visualisation!$G$122)+($H$187*Visualisation!$G$122)+($H$188*Visualisation!$G$122)+($H$189*Visualisation!$G$122)+($H$190*Visualisation!$G$122)+($H$191*Visualisation!$G$122)+($H$192*Visualisation!$G$122)+($H$193*Visualisation!$G$122)+($H$194*Visualisation!$G$122)+($H$195*Visualisation!$G$122)+($H$196*Visualisation!$G$122)+($H$197*Visualisation!$G$122)+($H$198*Visualisation!$G$122)+($H$199*Visualisation!$G$122)+($H$200*Visualisation!$G$122)+($H$201*Visualisation!$G$122))*$BD$86</f>
        <v>0</v>
      </c>
      <c r="BU96" s="21">
        <f>($C$191*Visualisation!$G$122)+($D$191*Visualisation!$G$122)+($E$191*Visualisation!$G$122)+($F$191*Visualisation!$G$122)+($G$191*Visualisation!$G$122)+($H$191*Visualisation!$G$122)+($I$191*Visualisation!$G$122)+($J$191*Visualisation!$G$122)+($K$191*Visualisation!$G$122)+($L$191*Visualisation!$G$122)+($M$191*Visualisation!$G$122)+($N$191*Visualisation!$G$122)+($O$191*Visualisation!$G$122)+($P$191*Visualisation!$G$122)+($Q$191*Visualisation!$G$122)+($R$191*Visualisation!$G$122)</f>
        <v>0</v>
      </c>
      <c r="BV96" s="21"/>
      <c r="BW96" s="21"/>
      <c r="BX96" s="21">
        <f>(($I$186*Visualisation!$G$122)+($I$187*Visualisation!$G$122)+($I$188*Visualisation!$G$122)+($I$189*Visualisation!$G$122)+($I$190*Visualisation!$G$122)+($I$191*Visualisation!$G$122)+($I$192*Visualisation!$G$122)+($I$193*Visualisation!$G$122)+($I$194*Visualisation!$G$122)+($I$195*Visualisation!$G$122)+($I$196*Visualisation!$G$122)+($I$197*Visualisation!$G$122)+($I$198*Visualisation!$G$122)+($I$199*Visualisation!$G$122)+($I$200*Visualisation!$G$122)+($I$201*Visualisation!$G$122))*$BD$86</f>
        <v>0</v>
      </c>
      <c r="BY96" s="21">
        <f>($C$192*Visualisation!$G$122)+($D$192*Visualisation!$G$122)+($E$192*Visualisation!$G$122)+($F$192*Visualisation!$G$122)+($G$192*Visualisation!$G$122)+($H$192*Visualisation!$G$122)+($I$192*Visualisation!$G$122)+($J$192*Visualisation!$G$122)+($K$192*Visualisation!$G$122)+($L$192*Visualisation!$G$122)+($M$192*Visualisation!$G$122)+($N$192*Visualisation!$G$122)+($O$192*Visualisation!$G$122)+($P$192*Visualisation!$G$122)+($Q$192*Visualisation!$G$122)+($R$192*Visualisation!$G$122)</f>
        <v>0</v>
      </c>
      <c r="BZ96" s="2"/>
      <c r="CB96" s="21">
        <f>(($J$186*Visualisation!$G$122)+($J$187*Visualisation!$G$122)+($J$188*Visualisation!$G$122)+($J$189*Visualisation!$G$122)+($J$190*Visualisation!$G$122)+($J$191*Visualisation!$G$122)+($J$192*Visualisation!$G$122)+($J$193*Visualisation!$G$122)+($J$194*Visualisation!$G$122)+($J$195*Visualisation!$G$122)+($J$196*Visualisation!$G$122)+($J$197*Visualisation!$G$122)+($J$198*Visualisation!$G$122)+($J$199*Visualisation!$G$122)+($J$200*Visualisation!$G$122)+($J$201*Visualisation!$G$122))*$BD$86</f>
        <v>0</v>
      </c>
      <c r="CC96" s="21">
        <f>($C$193*Visualisation!$G$122)+($D$193*Visualisation!$G$122)+($E$193*Visualisation!$G$122)+($F$193*Visualisation!$G$122)+($G$193*Visualisation!$G$122)+($H$193*Visualisation!$G$122)+($I$193*Visualisation!$G$122)+($J$193*Visualisation!$G$122)+($K$193*Visualisation!$G$122)+($L$193*Visualisation!$G$122)+($M$193*Visualisation!$G$122)+($N$193*Visualisation!$G$122)+($O$193*Visualisation!$G$122)+($P$193*Visualisation!$G$122)+($Q$193*Visualisation!$G$122)+($R$193*Visualisation!$G$122)</f>
        <v>0</v>
      </c>
      <c r="CD96" s="2"/>
      <c r="CF96" s="21">
        <f>(($K$186*Visualisation!$G$122)+($K$187*Visualisation!$G$122)+($K$188*Visualisation!$G$122)+($K$189*Visualisation!$G$122)+($K$190*Visualisation!$G$122)+($K$191*Visualisation!$G$122)+($K$192*Visualisation!$G$122)+($K$193*Visualisation!$G$122)+($K$194*Visualisation!$G$122)+($K$195*Visualisation!$G$122)+($K$196*Visualisation!$G$122)+($K$197*Visualisation!$G$122)+($K$198*Visualisation!$G$122)+($K$199*Visualisation!$G$122)+($K$200*Visualisation!$G$122)+($K$201*Visualisation!$G$122))*$BD$86</f>
        <v>0</v>
      </c>
      <c r="CG96" s="21">
        <f>($C$194*Visualisation!$G$122)+($D$194*Visualisation!$G$122)+($E$194*Visualisation!$G$122)+($F$194*Visualisation!$G$122)+($G$194*Visualisation!$G$122)+($H$194*Visualisation!$G$122)+($I$194*Visualisation!$G$122)+($J$194*Visualisation!$G$122)+($K$194*Visualisation!$G$122)+($L$194*Visualisation!$G$122)+($M$194*Visualisation!$G$122)+($N$194*Visualisation!$G$122)+($O$194*Visualisation!$G$122)+($P$194*Visualisation!$G$122)+($Q$194*Visualisation!$G$122)+($R$194*Visualisation!$G$122)</f>
        <v>0</v>
      </c>
      <c r="CH96" s="2"/>
      <c r="CJ96" s="21">
        <f>(($L$186*Visualisation!$G$122)+($L$187*Visualisation!$G$122)+($L$188*Visualisation!$G$122)+($L$189*Visualisation!$G$122)+($L$190*Visualisation!$G$122)+($L$191*Visualisation!$G$122)+($L$192*Visualisation!$G$122)+($L$193*Visualisation!$G$122)+($L$194*Visualisation!$G$122)+($L$195*Visualisation!$G$122)+($L$196*Visualisation!$G$122)+($L$197*Visualisation!$G$122)+($L$198*Visualisation!$G$122)+($L$199*Visualisation!$G$122)+($L$200*Visualisation!$G$122)+($L$201*Visualisation!$G$122))*$BD$86</f>
        <v>0</v>
      </c>
      <c r="CK96" s="21">
        <f>($C$195*Visualisation!$G$122)+($D$195*Visualisation!$G$122)+($E$195*Visualisation!$G$122)+($F$195*Visualisation!$G$122)+($G$195*Visualisation!$G$122)+($H$195*Visualisation!$G$122)+($I$195*Visualisation!$G$122)+($J$195*Visualisation!$G$122)+($K$195*Visualisation!$G$122)+($L$195*Visualisation!$G$122)+($M$195*Visualisation!$G$122)+($N$195*Visualisation!$G$122)+($O$195*Visualisation!$G$122)+($P$195*Visualisation!$G$122)+($Q$195*Visualisation!$G$122)+($R$195*Visualisation!$G$122)</f>
        <v>0</v>
      </c>
      <c r="CL96" s="2"/>
      <c r="CN96" s="21">
        <f>(($M$186*Visualisation!$G$122)+($M$187*Visualisation!$G$122)+($M$188*Visualisation!$G$122)+($M$189*Visualisation!$G$122)+($M$190*Visualisation!$G$122)+($M$191*Visualisation!$G$122)+($M$192*Visualisation!$G$122)+($M$193*Visualisation!$G$122)+($M$194*Visualisation!$G$122)+($M$195*Visualisation!$G$122)+($M$196*Visualisation!$G$122)+($M$197*Visualisation!$G$122)+($M$198*Visualisation!$G$122)+($M$199*Visualisation!$G$122)+($M$200*Visualisation!$G$122)+($M$201*Visualisation!$G$122))*$BD$86</f>
        <v>0</v>
      </c>
      <c r="CO96" s="21">
        <f>($C$196*Visualisation!$G$122)+($D$196*Visualisation!$G$122)+($E$196*Visualisation!$G$122)+($F$196*Visualisation!$G$122)+($G$196*Visualisation!$G$122)+($H$196*Visualisation!$G$122)+($I$196*Visualisation!$G$122)+($J$196*Visualisation!$G$122)+($K$196*Visualisation!$G$122)+($L$196*Visualisation!$G$122)+($M$196*Visualisation!$G$122)+($N$196*Visualisation!$G$122)+($O$196*Visualisation!$G$122)+($P$196*Visualisation!$G$122)+($Q$196*Visualisation!$G$122)+($R$196*Visualisation!$G$122)</f>
        <v>0</v>
      </c>
      <c r="CP96" s="2"/>
      <c r="CR96" s="21">
        <f>(($N$186*Visualisation!$G$122)+($N$187*Visualisation!$G$122)+($N$188*Visualisation!$G$122)+($N$189*Visualisation!$G$122)+($N$190*Visualisation!$G$122)+($N$191*Visualisation!$G$122)+($N$192*Visualisation!$G$122)+($N$193*Visualisation!$G$122)+($N$194*Visualisation!$G$122)+($N$195*Visualisation!$G$122)+($N$196*Visualisation!$G$122)+($N$197*Visualisation!$G$122)+($N$198*Visualisation!$G$122)+($N$199*Visualisation!$G$122)+($N$200*Visualisation!$G$122)+($N$201*Visualisation!$G$122))*$BD$86</f>
        <v>0</v>
      </c>
      <c r="CS96" s="21">
        <f>($C$197*Visualisation!$G$122)+($D$197*Visualisation!$G$122)+($E$197*Visualisation!$G$122)+($F$197*Visualisation!$G$122)+($G$197*Visualisation!$G$122)+($H$197*Visualisation!$G$122)+($I$197*Visualisation!$G$122)+($J$197*Visualisation!$G$122)+($K$197*Visualisation!$G$122)+($L$197*Visualisation!$G$122)+($M$197*Visualisation!$G$122)+($N$197*Visualisation!$G$122)+($O$197*Visualisation!$G$122)+($P$197*Visualisation!$G$122)+($Q$197*Visualisation!$G$122)+($R$197*Visualisation!$G$122)</f>
        <v>0</v>
      </c>
      <c r="CT96" s="2"/>
      <c r="CV96" s="21">
        <f>(($O$186*Visualisation!$G$122)+($O$187*Visualisation!$G$122)+($O$188*Visualisation!$G$122)+($O$189*Visualisation!$G$122)+($O$190*Visualisation!$G$122)+($O$191*Visualisation!$G$122)+($O$192*Visualisation!$G$122)+($O$193*Visualisation!$G$122)+($O$194*Visualisation!$G$122)+($O$195*Visualisation!$G$122)+($O$196*Visualisation!$G$122)+($O$197*Visualisation!$G$122)+($O$198*Visualisation!$G$122)+($O$199*Visualisation!$G$122)+($O$200*Visualisation!$G$122)+($O$201*Visualisation!$G$122))*$BD$86</f>
        <v>0</v>
      </c>
      <c r="CW96" s="21">
        <f>($C$198*Visualisation!$G$122)+($D$198*Visualisation!$G$122)+($E$198*Visualisation!$G$122)+($F$198*Visualisation!$G$122)+($G$198*Visualisation!$G$122)+($H$198*Visualisation!$G$122)+($I$198*Visualisation!$G$122)+($J$198*Visualisation!$G$122)+($K$198*Visualisation!$G$122)+($L$198*Visualisation!$G$122)+($M$198*Visualisation!$G$122)+($N$198*Visualisation!$G$122)+($O$198*Visualisation!$G$122)+($P$198*Visualisation!$G$122)+($Q$198*Visualisation!$G$122)+($R$198*Visualisation!$G$122)</f>
        <v>0</v>
      </c>
      <c r="CX96" s="2"/>
      <c r="CZ96" s="21">
        <f>(($P$186*Visualisation!$G$122)+($P$187*Visualisation!$G$122)+($P$188*Visualisation!$G$122)+($P$189*Visualisation!$G$122)+($P$190*Visualisation!$G$122)+($P$191*Visualisation!$G$122)+($P$192*Visualisation!$G$122)+($P$193*Visualisation!$G$122)+($P$194*Visualisation!$G$122)+($P$195*Visualisation!$G$122)+($P$196*Visualisation!$G$122)+($P$197*Visualisation!$G$122)+($P$198*Visualisation!$G$122)+($P$199*Visualisation!$G$122)+($P$200*Visualisation!$G$122)+($P$201*Visualisation!$G$122))*$BD$86</f>
        <v>0</v>
      </c>
      <c r="DA96" s="21">
        <f>($C$199*Visualisation!$G$122)+($D$199*Visualisation!$G$122)+($E$199*Visualisation!$G$122)+($F$199*Visualisation!$G$122)+($G$199*Visualisation!$G$122)+($H$199*Visualisation!$G$122)+($I$199*Visualisation!$G$122)+($J$199*Visualisation!$G$122)+($K$199*Visualisation!$G$122)+($L$199*Visualisation!$G$122)+($M$199*Visualisation!$G$122)+($N$199*Visualisation!$G$122)+($O$199*Visualisation!$G$122)+($P$199*Visualisation!$G$122)+($Q$199*Visualisation!$G$122)+($R$199*Visualisation!$G$122)</f>
        <v>0</v>
      </c>
      <c r="DB96" s="2"/>
      <c r="DD96" s="21">
        <f>(($Q$186*Visualisation!$G$122)+($Q$187*Visualisation!$G$122)+($Q$188*Visualisation!$G$122)+($Q$189*Visualisation!$G$122)+($Q$190*Visualisation!$G$122)+($Q$191*Visualisation!$G$122)+($Q$192*Visualisation!$G$122)+($Q$193*Visualisation!$G$122)+($Q$194*Visualisation!$G$122)+($Q$195*Visualisation!$G$122)+($Q$196*Visualisation!$G$122)+($Q$197*Visualisation!$G$122)+($Q$198*Visualisation!$G$122)+($Q$199*Visualisation!$G$122)+($Q$200*Visualisation!$G$122)+($Q$201*Visualisation!$G$122))*$BD$86</f>
        <v>0</v>
      </c>
      <c r="DE96" s="21">
        <f>($C$200*Visualisation!$G$122)+($D$200*Visualisation!$G$122)+($E$200*Visualisation!$G$122)+($F$200*Visualisation!$G$122)+($G$200*Visualisation!$G$122)+($H$200*Visualisation!$G$122)+($I$200*Visualisation!$G$122)+($J$200*Visualisation!$G$122)+($K$200*Visualisation!$G$122)+($L$200*Visualisation!$G$122)+($M$200*Visualisation!$G$122)+($N$200*Visualisation!$G$122)+($O$200*Visualisation!$G$122)+($P$200*Visualisation!$G$122)+($Q$200*Visualisation!$G$122)+($R$200*Visualisation!$G$122)</f>
        <v>0</v>
      </c>
      <c r="DF96" s="2"/>
      <c r="DH96" s="21">
        <f>(($R$186*Visualisation!$G$122)+($R$187*Visualisation!$G$122)+($R$188*Visualisation!$G$122)+($R$189*Visualisation!$G$122)+($R$190*Visualisation!$G$122)+($R$191*Visualisation!$G$122)+($R$192*Visualisation!$G$122)+($R$193*Visualisation!$G$122)+($R$194*Visualisation!$G$122)+($R$195*Visualisation!$G$122)+($R$196*Visualisation!$G$122)+($R$197*Visualisation!$G$122)+($R$198*Visualisation!$G$122)+($R$199*Visualisation!$G$122)+($R$200*Visualisation!$G$122)+($R$201*Visualisation!$G$122))*$BD$86</f>
        <v>0</v>
      </c>
      <c r="DI96" s="21">
        <f>($C$201*Visualisation!$G$122)+($D$201*Visualisation!$G$122)+($E$201*Visualisation!$G$122)+($F$201*Visualisation!$G$122)+($G$201*Visualisation!$G$122)+($H$201*Visualisation!$G$122)+($I$201*Visualisation!$G$122)+($J$201*Visualisation!$G$122)+($K$201*Visualisation!$G$122)+($L$201*Visualisation!$G$122)+($M$201*Visualisation!$G$122)+($N$201*Visualisation!$G$122)+($O$201*Visualisation!$G$122)+($P$201*Visualisation!$G$122)+($Q$201*Visualisation!$G$122)+($R$201*Visualisation!$G$122)</f>
        <v>0</v>
      </c>
      <c r="DJ96" s="2"/>
      <c r="DO96" s="253"/>
    </row>
    <row r="97" spans="1:119" ht="15.75">
      <c r="M97" s="1"/>
      <c r="N97" s="1"/>
      <c r="O97" s="1"/>
      <c r="P97" s="1"/>
      <c r="Q97" s="1"/>
      <c r="R97" s="1"/>
      <c r="S97" s="1"/>
      <c r="T97" s="1"/>
      <c r="U97" s="1"/>
      <c r="W97" s="254"/>
      <c r="X97" s="2"/>
      <c r="Y97" s="2"/>
      <c r="Z97" s="19"/>
      <c r="AA97" s="159" t="s">
        <v>290</v>
      </c>
      <c r="AB97" s="21">
        <f>IFERROR((C88*Visualisation!$G$117)+(C109*Visualisation!$G$118)+(C130*Visualisation!$G$119)+(C151*Visualisation!$G$120)+(C172*Visualisation!$G$121)+(C193*Visualisation!$G$122)+(C214*Visualisation!$G$123)+(C235*Visualisation!$G$124)+(C256*Visualisation!$G$125),"-")</f>
        <v>5.4607169297897777E-4</v>
      </c>
      <c r="AC97" s="21">
        <f>IFERROR((D88*Visualisation!$G$117)+(D109*Visualisation!$G$118)+(D130*Visualisation!$G$119)+(D151*Visualisation!$G$120)+(D172*Visualisation!$G$121)+(D193*Visualisation!$G$122)+(D214*Visualisation!$G$123)+(D235*Visualisation!$G$124)+(D256*Visualisation!$G$125),"-")</f>
        <v>7.5937188397374187E-4</v>
      </c>
      <c r="AD97" s="21">
        <f>IFERROR((E88*Visualisation!$G$117)+(E109*Visualisation!$G$118)+(E130*Visualisation!$G$119)+(E151*Visualisation!$G$120)+(E172*Visualisation!$G$121)+(E193*Visualisation!$G$122)+(E214*Visualisation!$G$123)+(E235*Visualisation!$G$124)+(E256*Visualisation!$G$125),"-")</f>
        <v>2.8827120763515849E-2</v>
      </c>
      <c r="AE97" s="21">
        <f>IFERROR((F88*Visualisation!$G$117)+(F109*Visualisation!$G$118)+(F130*Visualisation!$G$119)+(F151*Visualisation!$G$120)+(F172*Visualisation!$G$121)+(F193*Visualisation!$G$122)+(F214*Visualisation!$G$123)+(F235*Visualisation!$G$124)+(F256*Visualisation!$G$125),"-")</f>
        <v>2.070088104912604E-4</v>
      </c>
      <c r="AF97" s="21">
        <f>IFERROR((G88*Visualisation!$G$117)+(G109*Visualisation!$G$118)+(G130*Visualisation!$G$119)+(G151*Visualisation!$G$120)+(G172*Visualisation!$G$121)+(G193*Visualisation!$G$122)+(G214*Visualisation!$G$123)+(G235*Visualisation!$G$124)+(G256*Visualisation!$G$125),"-")</f>
        <v>2.2854243923515759E-4</v>
      </c>
      <c r="AG97" s="21">
        <f>IFERROR((H88*Visualisation!$G$117)+(H109*Visualisation!$G$118)+(H130*Visualisation!$G$119)+(H151*Visualisation!$G$120)+(H172*Visualisation!$G$121)+(H193*Visualisation!$G$122)+(H214*Visualisation!$G$123)+(H235*Visualisation!$G$124)+(H256*Visualisation!$G$125),"-")</f>
        <v>5.7508285038323555E-3</v>
      </c>
      <c r="AH97" s="21">
        <f>IFERROR((I88*Visualisation!$G$117)+(I109*Visualisation!$G$118)+(I130*Visualisation!$G$119)+(I151*Visualisation!$G$120)+(I172*Visualisation!$G$121)+(I193*Visualisation!$G$122)+(I214*Visualisation!$G$123)+(I235*Visualisation!$G$124)+(I256*Visualisation!$G$125),"-")</f>
        <v>9.4298791465419196E-4</v>
      </c>
      <c r="AI97" s="21">
        <f>IFERROR((J88*Visualisation!$G$117)+(J109*Visualisation!$G$118)+(J130*Visualisation!$G$119)+(J151*Visualisation!$G$120)+(J172*Visualisation!$G$121)+(J193*Visualisation!$G$122)+(J214*Visualisation!$G$123)+(J235*Visualisation!$G$124)+(J256*Visualisation!$G$125),"-")</f>
        <v>0</v>
      </c>
      <c r="AJ97" s="21">
        <f>IFERROR((K88*Visualisation!$G$117)+(K109*Visualisation!$G$118)+(K130*Visualisation!$G$119)+(K151*Visualisation!$G$120)+(K172*Visualisation!$G$121)+(K193*Visualisation!$G$122)+(K214*Visualisation!$G$123)+(K235*Visualisation!$G$124)+(K256*Visualisation!$G$125),"-")</f>
        <v>0.1093035135244044</v>
      </c>
      <c r="AK97" s="21">
        <f>IFERROR((L88*Visualisation!$G$117)+(L109*Visualisation!$G$118)+(L130*Visualisation!$G$119)+(L151*Visualisation!$G$120)+(L172*Visualisation!$G$121)+(L193*Visualisation!$G$122)+(L214*Visualisation!$G$123)+(L235*Visualisation!$G$124)+(L256*Visualisation!$G$125),"-")</f>
        <v>2.3552256766862512E-3</v>
      </c>
      <c r="AL97" s="21">
        <f>IFERROR((M88*Visualisation!$G$117)+(M109*Visualisation!$G$118)+(M130*Visualisation!$G$119)+(M151*Visualisation!$G$120)+(M172*Visualisation!$G$121)+(M193*Visualisation!$G$122)+(M214*Visualisation!$G$123)+(M235*Visualisation!$G$124)+(M256*Visualisation!$G$125),"-")</f>
        <v>0</v>
      </c>
      <c r="AM97" s="21">
        <f>IFERROR((N88*Visualisation!$G$117)+(N109*Visualisation!$G$118)+(N130*Visualisation!$G$119)+(N151*Visualisation!$G$120)+(N172*Visualisation!$G$121)+(N193*Visualisation!$G$122)+(N214*Visualisation!$G$123)+(N235*Visualisation!$G$124)+(N256*Visualisation!$G$125),"-")</f>
        <v>5.4035057708990593E-2</v>
      </c>
      <c r="AN97" s="21">
        <f>IFERROR((O88*Visualisation!$G$117)+(O109*Visualisation!$G$118)+(O130*Visualisation!$G$119)+(O151*Visualisation!$G$120)+(O172*Visualisation!$G$121)+(O193*Visualisation!$G$122)+(O214*Visualisation!$G$123)+(O235*Visualisation!$G$124)+(O256*Visualisation!$G$125),"-")</f>
        <v>0.35837980019286642</v>
      </c>
      <c r="AO97" s="21">
        <f>IFERROR((P88*Visualisation!$G$117)+(P109*Visualisation!$G$118)+(P130*Visualisation!$G$119)+(P151*Visualisation!$G$120)+(P172*Visualisation!$G$121)+(P193*Visualisation!$G$122)+(P214*Visualisation!$G$123)+(P235*Visualisation!$G$124)+(P256*Visualisation!$G$125),"-")</f>
        <v>6.4047003601313659E-3</v>
      </c>
      <c r="AP97" s="21">
        <f>IFERROR((Q88*Visualisation!$G$117)+(Q109*Visualisation!$G$118)+(Q130*Visualisation!$G$119)+(Q151*Visualisation!$G$120)+(Q172*Visualisation!$G$121)+(Q193*Visualisation!$G$122)+(Q214*Visualisation!$G$123)+(Q235*Visualisation!$G$124)+(Q256*Visualisation!$G$125),"-")</f>
        <v>8.9319260181008886E-4</v>
      </c>
      <c r="AQ97" s="202">
        <f>IFERROR((R88*Visualisation!$G$117)+(R109*Visualisation!$G$118)+(R130*Visualisation!$G$119)+(R151*Visualisation!$G$120)+(R172*Visualisation!$G$121)+(R193*Visualisation!$G$122)+(R214*Visualisation!$G$123)+(R235*Visualisation!$G$124)+(R256*Visualisation!$G$125),"-")</f>
        <v>0</v>
      </c>
      <c r="AR97" s="21">
        <f t="shared" si="5"/>
        <v>0.5686334220735707</v>
      </c>
      <c r="AS97" s="22"/>
      <c r="AT97" s="22"/>
      <c r="AU97" s="22"/>
      <c r="AV97" s="252"/>
      <c r="AW97" s="22"/>
      <c r="AX97" s="51">
        <v>167</v>
      </c>
      <c r="AY97" s="165" t="s">
        <v>38</v>
      </c>
      <c r="AZ97" s="21">
        <f>(($C$207*Visualisation!$G$123)+($C$208*Visualisation!$G$123)+($C$209*Visualisation!$G$123)+($C$210*Visualisation!$G$123)+($C$211*Visualisation!$G$123)+($C$212*Visualisation!$G$123)+($C$213*Visualisation!$G$123)+($C$214*Visualisation!$G$123)+($C$215*Visualisation!$G$123)+($C$216*Visualisation!$G$123)+($C$217*Visualisation!$G$123)+($C$218*Visualisation!$G$123)+($C$219*Visualisation!$G$123)+($C$220*Visualisation!$G$123)+($C$221*Visualisation!$G$123)+($C$222*Visualisation!$G$123))*$BD$86</f>
        <v>-9.6641452266537312E-3</v>
      </c>
      <c r="BA97" s="21">
        <f>($C$207*Visualisation!$G$123)+($D$207*Visualisation!$G$123)+($E$207*Visualisation!$G$123)+($F$207*Visualisation!$G$123)+($G$207*Visualisation!$G$123)+($H$207*Visualisation!$G$123)+($I$207*Visualisation!$G$123)+($J$207*Visualisation!$G$123)+($K$207*Visualisation!$G$123)+($L$207*Visualisation!$G$123)+($M$207*Visualisation!$G$123)+($N$207*Visualisation!$G$123)+($O$207*Visualisation!$G$123)+($P$207*Visualisation!$G$123)+($Q$207*Visualisation!$G$123)+($R$207*Visualisation!$G$123)</f>
        <v>9.8163215995210981E-2</v>
      </c>
      <c r="BB97" s="21"/>
      <c r="BC97" s="21"/>
      <c r="BD97" s="21">
        <f>(($D$207*Visualisation!$G$123)+($D$208*Visualisation!$G$123)+($D$209*Visualisation!$G$123)+($D$210*Visualisation!$G$123)+($D$211*Visualisation!$G$123)+($D$212*Visualisation!$G$123)+($D$213*Visualisation!$G$123)+($D$214*Visualisation!$G$123)+($D$215*Visualisation!$G$123)+($D$216*Visualisation!$G$123)+($D$217*Visualisation!$G$123)+($D$218*Visualisation!$G$123)+($D$219*Visualisation!$G$123)+($D$220*Visualisation!$G$123)+($D$221*Visualisation!$G$123)+($D$222*Visualisation!$G$123))*$BD$86</f>
        <v>-7.9653938567081587E-3</v>
      </c>
      <c r="BE97" s="21">
        <f>($C$208*Visualisation!$G$123)+($D$208*Visualisation!$G$123)+($E$208*Visualisation!$G$123)+($F$208*Visualisation!$G$123)+($G$208*Visualisation!$G$123)+($H$208*Visualisation!$G$123)+($I$208*Visualisation!$G$123)+($J$208*Visualisation!$G$123)+($K$208*Visualisation!$G$123)+($L$208*Visualisation!$G$123)+($M$208*Visualisation!$G$123)+($N$208*Visualisation!$G$123)+($O$208*Visualisation!$G$123)+($P$208*Visualisation!$G$123)+($Q$208*Visualisation!$G$123)+($R$208*Visualisation!$G$123)</f>
        <v>9.8270104670905106E-2</v>
      </c>
      <c r="BF97" s="21"/>
      <c r="BG97" s="21"/>
      <c r="BH97" s="21">
        <f>(($E$207*Visualisation!$G$123)+($E$208*Visualisation!$G$123)+($E$209*Visualisation!$G$123)+($E$210*Visualisation!$G$123)+($E$211*Visualisation!$G$123)+($E$212*Visualisation!$G$123)+($E$213*Visualisation!$G$123)+($E$214*Visualisation!$G$123)+($E$215*Visualisation!$G$123)+($E$216*Visualisation!$G$123)+($E$217*Visualisation!$G$123)+($E$218*Visualisation!$G$123)+($E$219*Visualisation!$G$123)+($E$220*Visualisation!$G$123)+($E$221*Visualisation!$G$123)+($E$222*Visualisation!$G$123))*$BD$86</f>
        <v>-1.312802177871253E-2</v>
      </c>
      <c r="BI97" s="21">
        <f>($C$209*Visualisation!$G$123)+($D$209*Visualisation!$G$123)+($E$209*Visualisation!$G$123)+($F$209*Visualisation!$G$123)+($G$209*Visualisation!$G$123)+($H$209*Visualisation!$G$123)+($I$209*Visualisation!$G$123)+($J$209*Visualisation!$G$123)+($K$209*Visualisation!$G$123)+($L$209*Visualisation!$G$123)+($M$209*Visualisation!$G$123)+($N$209*Visualisation!$G$123)+($O$209*Visualisation!$G$123)+($P$209*Visualisation!$G$123)+($Q$209*Visualisation!$G$123)+($R$209*Visualisation!$G$123)</f>
        <v>9.8022272101880623E-2</v>
      </c>
      <c r="BJ97" s="21"/>
      <c r="BK97" s="21"/>
      <c r="BL97" s="21">
        <f>(($F$207*Visualisation!$G$123)+($F$208*Visualisation!$G$123)+($F$209*Visualisation!$G$123)+($F$210*Visualisation!$G$123)+($F$211*Visualisation!$G$123)+($F$212*Visualisation!$G$123)+($F$213*Visualisation!$G$123)+($F$214*Visualisation!$G$123)+($F$215*Visualisation!$G$123)+($F$216*Visualisation!$G$123)+($F$217*Visualisation!$G$123)+($F$218*Visualisation!$G$123)+($F$219*Visualisation!$G$123)+($F$220*Visualisation!$G$123)+($F$221*Visualisation!$G$123)+($F$222*Visualisation!$G$123))*$BD$86</f>
        <v>-3.6441291723587899E-5</v>
      </c>
      <c r="BM97" s="21">
        <f>($C$210*Visualisation!$G$123)+($D$210*Visualisation!$G$123)+($E$210*Visualisation!$G$123)+($F$210*Visualisation!$G$123)+($G$210*Visualisation!$G$123)+($H$210*Visualisation!$G$123)+($I$210*Visualisation!$G$123)+($J$210*Visualisation!$G$123)+($K$210*Visualisation!$G$123)+($L$210*Visualisation!$G$123)+($M$210*Visualisation!$G$123)+($N$210*Visualisation!$G$123)+($O$210*Visualisation!$G$123)+($P$210*Visualisation!$G$123)+($Q$210*Visualisation!$G$123)+($R$210*Visualisation!$G$123)</f>
        <v>0.10386381580378867</v>
      </c>
      <c r="BN97" s="21"/>
      <c r="BO97" s="21"/>
      <c r="BP97" s="21">
        <f>(($G$207*Visualisation!$G$123)+($G$208*Visualisation!$G$123)+($G$209*Visualisation!$G$123)+($G$210*Visualisation!$G$123)+($G$211*Visualisation!$G$123)+($G$212*Visualisation!$G$123)+($G$213*Visualisation!$G$123)+($G$214*Visualisation!$G$123)+($G$215*Visualisation!$G$123)+($G$216*Visualisation!$G$123)+($G$217*Visualisation!$G$123)+($G$218*Visualisation!$G$123)+($G$219*Visualisation!$G$123)+($G$220*Visualisation!$G$123)+($G$221*Visualisation!$G$123)+($G$222*Visualisation!$G$123))*$BD$86</f>
        <v>-1.520918247346348E-5</v>
      </c>
      <c r="BQ97" s="21">
        <f>($C$211*Visualisation!$G$123)+($D$211*Visualisation!$G$123)+($E$211*Visualisation!$G$123)+($F$211*Visualisation!$G$123)+($G$211*Visualisation!$G$123)+($H$211*Visualisation!$G$123)+($I$211*Visualisation!$G$123)+($J$211*Visualisation!$G$123)+($K$211*Visualisation!$G$123)+($L$211*Visualisation!$G$123)+($M$211*Visualisation!$G$123)+($N$211*Visualisation!$G$123)+($O$211*Visualisation!$G$123)+($P$211*Visualisation!$G$123)+($Q$211*Visualisation!$G$123)+($R$211*Visualisation!$G$123)</f>
        <v>0.10460281884678019</v>
      </c>
      <c r="BR97" s="21"/>
      <c r="BS97" s="21"/>
      <c r="BT97" s="21">
        <f>(($H$207*Visualisation!$G$123)+($H$208*Visualisation!$G$123)+($H$209*Visualisation!$G$123)+($H$210*Visualisation!$G$123)+($H$211*Visualisation!$G$123)+($H$212*Visualisation!$G$123)+($H$213*Visualisation!$G$123)+($H$214*Visualisation!$G$123)+($H$215*Visualisation!$G$123)+($H$216*Visualisation!$G$123)+($H$217*Visualisation!$G$123)+($H$218*Visualisation!$G$123)+($H$219*Visualisation!$G$123)+($H$220*Visualisation!$G$123)+($H$221*Visualisation!$G$123)+($H$222*Visualisation!$G$123))*$BD$86</f>
        <v>-2.0843679070126075E-5</v>
      </c>
      <c r="BU97" s="21">
        <f>($C$212*Visualisation!$G$123)+($D$212*Visualisation!$G$123)+($E$212*Visualisation!$G$123)+($F$212*Visualisation!$G$123)+($G$212*Visualisation!$G$123)+($H$212*Visualisation!$G$123)+($I$212*Visualisation!$G$123)+($J$212*Visualisation!$G$123)+($K$212*Visualisation!$G$123)+($L$212*Visualisation!$G$123)+($M$212*Visualisation!$G$123)+($N$212*Visualisation!$G$123)+($O$212*Visualisation!$G$123)+($P$212*Visualisation!$G$123)+($Q$212*Visualisation!$G$123)+($R$212*Visualisation!$G$123)</f>
        <v>0.10433283524794128</v>
      </c>
      <c r="BV97" s="21"/>
      <c r="BW97" s="21"/>
      <c r="BX97" s="21">
        <f>(($I$207*Visualisation!$G$123)+($I$208*Visualisation!$G$123)+($I$209*Visualisation!$G$123)+($I$210*Visualisation!$G$123)+($I$211*Visualisation!$G$123)+($I$212*Visualisation!$G$123)+($I$213*Visualisation!$G$123)+($I$214*Visualisation!$G$123)+($I$215*Visualisation!$G$123)+($I$216*Visualisation!$G$123)+($I$217*Visualisation!$G$123)+($I$218*Visualisation!$G$123)+($I$219*Visualisation!$G$123)+($I$220*Visualisation!$G$123)+($I$221*Visualisation!$G$123)+($I$222*Visualisation!$G$123))*$BD$86</f>
        <v>-1.0698701695670775E-3</v>
      </c>
      <c r="BY97" s="21">
        <f>($C$213*Visualisation!$G$123)+($D$213*Visualisation!$G$123)+($E$213*Visualisation!$G$123)+($F$213*Visualisation!$G$123)+($G$213*Visualisation!$G$123)+($H$213*Visualisation!$G$123)+($I$213*Visualisation!$G$123)+($J$213*Visualisation!$G$123)+($K$213*Visualisation!$G$123)+($L$213*Visualisation!$G$123)+($M$213*Visualisation!$G$123)+($N$213*Visualisation!$G$123)+($O$213*Visualisation!$G$123)+($P$213*Visualisation!$G$123)+($Q$213*Visualisation!$G$123)+($R$213*Visualisation!$G$123)</f>
        <v>0.10037115210659867</v>
      </c>
      <c r="BZ97" s="2"/>
      <c r="CB97" s="21">
        <f>(($J$207*Visualisation!$G$123)+($J$208*Visualisation!$G$123)+($J$209*Visualisation!$G$123)+($J$210*Visualisation!$G$123)+($J$211*Visualisation!$G$123)+($J$212*Visualisation!$G$123)+($J$213*Visualisation!$G$123)+($J$214*Visualisation!$G$123)+($J$215*Visualisation!$G$123)+($J$216*Visualisation!$G$123)+($J$217*Visualisation!$G$123)+($J$218*Visualisation!$G$123)+($J$219*Visualisation!$G$123)+($J$220*Visualisation!$G$123)+($J$221*Visualisation!$G$123)+($J$222*Visualisation!$G$123))*$BD$86</f>
        <v>-9.1809587183075978E-4</v>
      </c>
      <c r="CC97" s="21">
        <f>($C$214*Visualisation!$G$123)+($D$214*Visualisation!$G$123)+($E$214*Visualisation!$G$123)+($F$214*Visualisation!$G$123)+($G$214*Visualisation!$G$123)+($H$214*Visualisation!$G$123)+($I$214*Visualisation!$G$123)+($J$214*Visualisation!$G$123)+($K$214*Visualisation!$G$123)+($L$214*Visualisation!$G$123)+($M$214*Visualisation!$G$123)+($N$214*Visualisation!$G$123)+($O$214*Visualisation!$G$123)+($P$214*Visualisation!$G$123)+($Q$214*Visualisation!$G$123)+($R$214*Visualisation!$G$123)</f>
        <v>0.10054839958437761</v>
      </c>
      <c r="CD97" s="2"/>
      <c r="CF97" s="21">
        <f>(($K$207*Visualisation!$G$123)+($K$208*Visualisation!$G$123)+($K$209*Visualisation!$G$123)+($K$210*Visualisation!$G$123)+($K$211*Visualisation!$G$123)+($K$212*Visualisation!$G$123)+($K$213*Visualisation!$G$123)+($K$214*Visualisation!$G$123)+($K$215*Visualisation!$G$123)+($K$216*Visualisation!$G$123)+($K$217*Visualisation!$G$123)+($K$218*Visualisation!$G$123)+($K$219*Visualisation!$G$123)+($K$220*Visualisation!$G$123)+($K$221*Visualisation!$G$123)+($K$222*Visualisation!$G$123))*$BD$86</f>
        <v>-6.6638805596699326E-4</v>
      </c>
      <c r="CG97" s="21">
        <f>($C$215*Visualisation!$G$123)+($D$215*Visualisation!$G$123)+($E$215*Visualisation!$G$123)+($F$215*Visualisation!$G$123)+($G$215*Visualisation!$G$123)+($H$215*Visualisation!$G$123)+($I$215*Visualisation!$G$123)+($J$215*Visualisation!$G$123)+($K$215*Visualisation!$G$123)+($L$215*Visualisation!$G$123)+($M$215*Visualisation!$G$123)+($N$215*Visualisation!$G$123)+($O$215*Visualisation!$G$123)+($P$215*Visualisation!$G$123)+($Q$215*Visualisation!$G$123)+($R$215*Visualisation!$G$123)</f>
        <v>0.10092343432192111</v>
      </c>
      <c r="CH97" s="2"/>
      <c r="CJ97" s="21">
        <f>(($L$207*Visualisation!$G$123)+($L$208*Visualisation!$G$123)+($L$209*Visualisation!$G$123)+($L$210*Visualisation!$G$123)+($L$211*Visualisation!$G$123)+($L$212*Visualisation!$G$123)+($L$213*Visualisation!$G$123)+($L$214*Visualisation!$G$123)+($L$215*Visualisation!$G$123)+($L$216*Visualisation!$G$123)+($L$217*Visualisation!$G$123)+($L$218*Visualisation!$G$123)+($L$219*Visualisation!$G$123)+($L$220*Visualisation!$G$123)+($L$221*Visualisation!$G$123)+($L$222*Visualisation!$G$123))*$BD$86</f>
        <v>-9.3661175345896022E-4</v>
      </c>
      <c r="CK97" s="21">
        <f>($C$216*Visualisation!$G$123)+($D$216*Visualisation!$G$123)+($E$216*Visualisation!$G$123)+($F$216*Visualisation!$G$123)+($G$216*Visualisation!$G$123)+($H$216*Visualisation!$G$123)+($I$216*Visualisation!$G$123)+($J$216*Visualisation!$G$123)+($K$216*Visualisation!$G$123)+($L$216*Visualisation!$G$123)+($M$216*Visualisation!$G$123)+($N$216*Visualisation!$G$123)+($O$216*Visualisation!$G$123)+($P$216*Visualisation!$G$123)+($Q$216*Visualisation!$G$123)+($R$216*Visualisation!$G$123)</f>
        <v>0.10052516529328241</v>
      </c>
      <c r="CL97" s="2"/>
      <c r="CN97" s="21">
        <f>(($M$207*Visualisation!$G$123)+($M$208*Visualisation!$G$123)+($M$209*Visualisation!$G$123)+($M$210*Visualisation!$G$123)+($M$211*Visualisation!$G$123)+($M$212*Visualisation!$G$123)+($M$213*Visualisation!$G$123)+($M$214*Visualisation!$G$123)+($M$215*Visualisation!$G$123)+($M$216*Visualisation!$G$123)+($M$217*Visualisation!$G$123)+($M$218*Visualisation!$G$123)+($M$219*Visualisation!$G$123)+($M$220*Visualisation!$G$123)+($M$221*Visualisation!$G$123)+($M$222*Visualisation!$G$123))*$BD$86</f>
        <v>-4.2324517076690609E-4</v>
      </c>
      <c r="CO97" s="21">
        <f>($C$217*Visualisation!$G$123)+($D$217*Visualisation!$G$123)+($E$217*Visualisation!$G$123)+($F$217*Visualisation!$G$123)+($G$217*Visualisation!$G$123)+($H$217*Visualisation!$G$123)+($I$217*Visualisation!$G$123)+($J$217*Visualisation!$G$123)+($K$217*Visualisation!$G$123)+($L$217*Visualisation!$G$123)+($M$217*Visualisation!$G$123)+($N$217*Visualisation!$G$123)+($O$217*Visualisation!$G$123)+($P$217*Visualisation!$G$123)+($Q$217*Visualisation!$G$123)+($R$217*Visualisation!$G$123)</f>
        <v>0.10145314006141153</v>
      </c>
      <c r="CP97" s="2"/>
      <c r="CR97" s="21">
        <f>(($N$207*Visualisation!$G$123)+($N$208*Visualisation!$G$123)+($N$209*Visualisation!$G$123)+($N$210*Visualisation!$G$123)+($N$211*Visualisation!$G$123)+($N$212*Visualisation!$G$123)+($N$213*Visualisation!$G$123)+($N$214*Visualisation!$G$123)+($N$215*Visualisation!$G$123)+($N$216*Visualisation!$G$123)+($N$217*Visualisation!$G$123)+($N$218*Visualisation!$G$123)+($N$219*Visualisation!$G$123)+($N$220*Visualisation!$G$123)+($N$221*Visualisation!$G$123)+($N$222*Visualisation!$G$123))*$BD$86</f>
        <v>-2.1773000482652185E-4</v>
      </c>
      <c r="CS97" s="21">
        <f>($C$218*Visualisation!$G$123)+($D$218*Visualisation!$G$123)+($E$218*Visualisation!$G$123)+($F$218*Visualisation!$G$123)+($G$218*Visualisation!$G$123)+($H$218*Visualisation!$G$123)+($I$218*Visualisation!$G$123)+($J$218*Visualisation!$G$123)+($K$218*Visualisation!$G$123)+($L$218*Visualisation!$G$123)+($M$218*Visualisation!$G$123)+($N$218*Visualisation!$G$123)+($O$218*Visualisation!$G$123)+($P$218*Visualisation!$G$123)+($Q$218*Visualisation!$G$123)+($R$218*Visualisation!$G$123)</f>
        <v>0.10219450349268662</v>
      </c>
      <c r="CT97" s="2"/>
      <c r="CV97" s="21">
        <f>(($O$207*Visualisation!$G$123)+($O$208*Visualisation!$G$123)+($O$209*Visualisation!$G$123)+($O$210*Visualisation!$G$123)+($O$211*Visualisation!$G$123)+($O$212*Visualisation!$G$123)+($O$213*Visualisation!$G$123)+($O$214*Visualisation!$G$123)+($O$215*Visualisation!$G$123)+($O$216*Visualisation!$G$123)+($O$217*Visualisation!$G$123)+($O$218*Visualisation!$G$123)+($O$219*Visualisation!$G$123)+($O$220*Visualisation!$G$123)+($O$221*Visualisation!$G$123)+($O$222*Visualisation!$G$123))*$BD$86</f>
        <v>-1.4784865089490018</v>
      </c>
      <c r="CW97" s="21">
        <f>($C$219*Visualisation!$G$123)+($D$219*Visualisation!$G$123)+($E$219*Visualisation!$G$123)+($F$219*Visualisation!$G$123)+($G$219*Visualisation!$G$123)+($H$219*Visualisation!$G$123)+($I$219*Visualisation!$G$123)+($J$219*Visualisation!$G$123)+($K$219*Visualisation!$G$123)+($L$219*Visualisation!$G$123)+($M$219*Visualisation!$G$123)+($N$219*Visualisation!$G$123)+($O$219*Visualisation!$G$123)+($P$219*Visualisation!$G$123)+($Q$219*Visualisation!$G$123)+($R$219*Visualisation!$G$123)</f>
        <v>0</v>
      </c>
      <c r="CX97" s="2"/>
      <c r="CZ97" s="21">
        <f>(($P$207*Visualisation!$G$123)+($P$208*Visualisation!$G$123)+($P$209*Visualisation!$G$123)+($P$210*Visualisation!$G$123)+($P$211*Visualisation!$G$123)+($P$212*Visualisation!$G$123)+($P$213*Visualisation!$G$123)+($P$214*Visualisation!$G$123)+($P$215*Visualisation!$G$123)+($P$216*Visualisation!$G$123)+($P$217*Visualisation!$G$123)+($P$218*Visualisation!$G$123)+($P$219*Visualisation!$G$123)+($P$220*Visualisation!$G$123)+($P$221*Visualisation!$G$123)+($P$222*Visualisation!$G$123))*$BD$86</f>
        <v>-7.580671171557452E-3</v>
      </c>
      <c r="DA97" s="21">
        <f>($C$220*Visualisation!$G$123)+($D$220*Visualisation!$G$123)+($E$220*Visualisation!$G$123)+($F$220*Visualisation!$G$123)+($G$220*Visualisation!$G$123)+($H$220*Visualisation!$G$123)+($I$220*Visualisation!$G$123)+($J$220*Visualisation!$G$123)+($K$220*Visualisation!$G$123)+($L$220*Visualisation!$G$123)+($M$220*Visualisation!$G$123)+($N$220*Visualisation!$G$123)+($O$220*Visualisation!$G$123)+($P$220*Visualisation!$G$123)+($Q$220*Visualisation!$G$123)+($R$220*Visualisation!$G$123)</f>
        <v>9.8301021234006289E-2</v>
      </c>
      <c r="DB97" s="2"/>
      <c r="DD97" s="21">
        <f>(($Q$207*Visualisation!$G$123)+($Q$208*Visualisation!$G$123)+($Q$209*Visualisation!$G$123)+($Q$210*Visualisation!$G$123)+($Q$211*Visualisation!$G$123)+($Q$212*Visualisation!$G$123)+($Q$213*Visualisation!$G$123)+($Q$214*Visualisation!$G$123)+($Q$215*Visualisation!$G$123)+($Q$216*Visualisation!$G$123)+($Q$217*Visualisation!$G$123)+($Q$218*Visualisation!$G$123)+($Q$219*Visualisation!$G$123)+($Q$220*Visualisation!$G$123)+($Q$221*Visualisation!$G$123)+($Q$222*Visualisation!$G$123))*$BD$86</f>
        <v>0</v>
      </c>
      <c r="DE97" s="21">
        <f>($C$221*Visualisation!$G$123)+($D$221*Visualisation!$G$123)+($E$221*Visualisation!$G$123)+($F$221*Visualisation!$G$123)+($G$221*Visualisation!$G$123)+($H$221*Visualisation!$G$123)+($I$221*Visualisation!$G$123)+($J$221*Visualisation!$G$123)+($K$221*Visualisation!$G$123)+($L$221*Visualisation!$G$123)+($M$221*Visualisation!$G$123)+($N$221*Visualisation!$G$123)+($O$221*Visualisation!$G$123)+($P$221*Visualisation!$G$123)+($Q$221*Visualisation!$G$123)+($R$221*Visualisation!$G$123)</f>
        <v>0.10653262444979994</v>
      </c>
      <c r="DF97" s="2"/>
      <c r="DH97" s="21">
        <f>(($R$207*Visualisation!$G$123)+($R$208*Visualisation!$G$123)+($R$209*Visualisation!$G$123)+($R$210*Visualisation!$G$123)+($R$211*Visualisation!$G$123)+($R$212*Visualisation!$G$123)+($R$213*Visualisation!$G$123)+($R$214*Visualisation!$G$123)+($R$215*Visualisation!$G$123)+($R$216*Visualisation!$G$123)+($R$217*Visualisation!$G$123)+($R$218*Visualisation!$G$123)+($R$219*Visualisation!$G$123)+($R$220*Visualisation!$G$123)+($R$221*Visualisation!$G$123)+($R$222*Visualisation!$G$123))*$BD$86</f>
        <v>-8.6509775610887915E-5</v>
      </c>
      <c r="DI97" s="21">
        <f>($C$222*Visualisation!$G$123)+($D$222*Visualisation!$G$123)+($E$222*Visualisation!$G$123)+($F$222*Visualisation!$G$123)+($G$222*Visualisation!$G$123)+($H$222*Visualisation!$G$123)+($I$222*Visualisation!$G$123)+($J$222*Visualisation!$G$123)+($K$222*Visualisation!$G$123)+($L$222*Visualisation!$G$123)+($M$222*Visualisation!$G$123)+($N$222*Visualisation!$G$123)+($O$222*Visualisation!$G$123)+($P$222*Visualisation!$G$123)+($Q$222*Visualisation!$G$123)+($R$222*Visualisation!$G$123)</f>
        <v>0.10311118272733807</v>
      </c>
      <c r="DJ97" s="2"/>
      <c r="DO97" s="253"/>
    </row>
    <row r="98" spans="1:119" ht="15.75">
      <c r="M98" s="1"/>
      <c r="N98" s="1"/>
      <c r="O98" s="1"/>
      <c r="P98" s="1"/>
      <c r="Q98" s="1"/>
      <c r="R98" s="1"/>
      <c r="S98" s="1"/>
      <c r="T98" s="1"/>
      <c r="U98" s="1"/>
      <c r="W98" s="254"/>
      <c r="X98" s="2"/>
      <c r="Y98" s="2"/>
      <c r="Z98" s="19"/>
      <c r="AA98" s="159" t="s">
        <v>291</v>
      </c>
      <c r="AB98" s="21">
        <f>IFERROR((C89*Visualisation!$G$117)+(C110*Visualisation!$G$118)+(C131*Visualisation!$G$119)+(C152*Visualisation!$G$120)+(C173*Visualisation!$G$121)+(C194*Visualisation!$G$122)+(C215*Visualisation!$G$123)+(C236*Visualisation!$G$124)+(C257*Visualisation!$G$125),"-")</f>
        <v>5.7458438879078868E-4</v>
      </c>
      <c r="AC98" s="21">
        <f>IFERROR((D89*Visualisation!$G$117)+(D110*Visualisation!$G$118)+(D131*Visualisation!$G$119)+(D152*Visualisation!$G$120)+(D173*Visualisation!$G$121)+(D194*Visualisation!$G$122)+(D215*Visualisation!$G$123)+(D236*Visualisation!$G$124)+(D257*Visualisation!$G$125),"-")</f>
        <v>4.493786649448217E-4</v>
      </c>
      <c r="AD98" s="21">
        <f>IFERROR((E89*Visualisation!$G$117)+(E110*Visualisation!$G$118)+(E131*Visualisation!$G$119)+(E152*Visualisation!$G$120)+(E173*Visualisation!$G$121)+(E194*Visualisation!$G$122)+(E215*Visualisation!$G$123)+(E236*Visualisation!$G$124)+(E257*Visualisation!$G$125),"-")</f>
        <v>8.2985263130476168E-4</v>
      </c>
      <c r="AE98" s="21">
        <f>IFERROR((F89*Visualisation!$G$117)+(F110*Visualisation!$G$118)+(F131*Visualisation!$G$119)+(F152*Visualisation!$G$120)+(F173*Visualisation!$G$121)+(F194*Visualisation!$G$122)+(F215*Visualisation!$G$123)+(F236*Visualisation!$G$124)+(F257*Visualisation!$G$125),"-")</f>
        <v>0</v>
      </c>
      <c r="AF98" s="21">
        <f>IFERROR((G89*Visualisation!$G$117)+(G110*Visualisation!$G$118)+(G131*Visualisation!$G$119)+(G152*Visualisation!$G$120)+(G173*Visualisation!$G$121)+(G194*Visualisation!$G$122)+(G215*Visualisation!$G$123)+(G236*Visualisation!$G$124)+(G257*Visualisation!$G$125),"-")</f>
        <v>0</v>
      </c>
      <c r="AG98" s="21">
        <f>IFERROR((H89*Visualisation!$G$117)+(H110*Visualisation!$G$118)+(H131*Visualisation!$G$119)+(H152*Visualisation!$G$120)+(H173*Visualisation!$G$121)+(H194*Visualisation!$G$122)+(H215*Visualisation!$G$123)+(H236*Visualisation!$G$124)+(H257*Visualisation!$G$125),"-")</f>
        <v>0</v>
      </c>
      <c r="AH98" s="21">
        <f>IFERROR((I89*Visualisation!$G$117)+(I110*Visualisation!$G$118)+(I131*Visualisation!$G$119)+(I152*Visualisation!$G$120)+(I173*Visualisation!$G$121)+(I194*Visualisation!$G$122)+(I215*Visualisation!$G$123)+(I236*Visualisation!$G$124)+(I257*Visualisation!$G$125),"-")</f>
        <v>3.2002381648917281E-3</v>
      </c>
      <c r="AI98" s="21">
        <f>IFERROR((J89*Visualisation!$G$117)+(J110*Visualisation!$G$118)+(J131*Visualisation!$G$119)+(J152*Visualisation!$G$120)+(J173*Visualisation!$G$121)+(J194*Visualisation!$G$122)+(J215*Visualisation!$G$123)+(J236*Visualisation!$G$124)+(J257*Visualisation!$G$125),"-")</f>
        <v>2.4521933568845133E-3</v>
      </c>
      <c r="AJ98" s="21">
        <f>IFERROR((K89*Visualisation!$G$117)+(K110*Visualisation!$G$118)+(K131*Visualisation!$G$119)+(K152*Visualisation!$G$120)+(K173*Visualisation!$G$121)+(K194*Visualisation!$G$122)+(K215*Visualisation!$G$123)+(K236*Visualisation!$G$124)+(K257*Visualisation!$G$125),"-")</f>
        <v>0</v>
      </c>
      <c r="AK98" s="21">
        <f>IFERROR((L89*Visualisation!$G$117)+(L110*Visualisation!$G$118)+(L131*Visualisation!$G$119)+(L152*Visualisation!$G$120)+(L173*Visualisation!$G$121)+(L194*Visualisation!$G$122)+(L215*Visualisation!$G$123)+(L236*Visualisation!$G$124)+(L257*Visualisation!$G$125),"-")</f>
        <v>3.7431785168906551E-6</v>
      </c>
      <c r="AL98" s="21">
        <f>IFERROR((M89*Visualisation!$G$117)+(M110*Visualisation!$G$118)+(M131*Visualisation!$G$119)+(M152*Visualisation!$G$120)+(M173*Visualisation!$G$121)+(M194*Visualisation!$G$122)+(M215*Visualisation!$G$123)+(M236*Visualisation!$G$124)+(M257*Visualisation!$G$125),"-")</f>
        <v>0</v>
      </c>
      <c r="AM98" s="21">
        <f>IFERROR((N89*Visualisation!$G$117)+(N110*Visualisation!$G$118)+(N131*Visualisation!$G$119)+(N152*Visualisation!$G$120)+(N173*Visualisation!$G$121)+(N194*Visualisation!$G$122)+(N215*Visualisation!$G$123)+(N236*Visualisation!$G$124)+(N257*Visualisation!$G$125),"-")</f>
        <v>0</v>
      </c>
      <c r="AN98" s="21">
        <f>IFERROR((O89*Visualisation!$G$117)+(O110*Visualisation!$G$118)+(O131*Visualisation!$G$119)+(O152*Visualisation!$G$120)+(O173*Visualisation!$G$121)+(O194*Visualisation!$G$122)+(O215*Visualisation!$G$123)+(O236*Visualisation!$G$124)+(O257*Visualisation!$G$125),"-")</f>
        <v>0.35576018716629287</v>
      </c>
      <c r="AO98" s="21">
        <f>IFERROR((P89*Visualisation!$G$117)+(P110*Visualisation!$G$118)+(P131*Visualisation!$G$119)+(P152*Visualisation!$G$120)+(P173*Visualisation!$G$121)+(P194*Visualisation!$G$122)+(P215*Visualisation!$G$123)+(P236*Visualisation!$G$124)+(P257*Visualisation!$G$125),"-")</f>
        <v>4.211646552433224E-4</v>
      </c>
      <c r="AP98" s="21">
        <f>IFERROR((Q89*Visualisation!$G$117)+(Q110*Visualisation!$G$118)+(Q131*Visualisation!$G$119)+(Q152*Visualisation!$G$120)+(Q173*Visualisation!$G$121)+(Q194*Visualisation!$G$122)+(Q215*Visualisation!$G$123)+(Q236*Visualisation!$G$124)+(Q257*Visualisation!$G$125),"-")</f>
        <v>0</v>
      </c>
      <c r="AQ98" s="202">
        <f>IFERROR((R89*Visualisation!$G$117)+(R110*Visualisation!$G$118)+(R131*Visualisation!$G$119)+(R152*Visualisation!$G$120)+(R173*Visualisation!$G$121)+(R194*Visualisation!$G$122)+(R215*Visualisation!$G$123)+(R236*Visualisation!$G$124)+(R257*Visualisation!$G$125),"-")</f>
        <v>1.8272935870576434E-3</v>
      </c>
      <c r="AR98" s="21">
        <f t="shared" si="5"/>
        <v>0.36551863579392735</v>
      </c>
      <c r="AS98" s="1"/>
      <c r="AT98" s="1"/>
      <c r="AU98" s="1"/>
      <c r="AV98" s="249"/>
      <c r="AX98" s="51">
        <v>188</v>
      </c>
      <c r="AY98" s="68" t="s">
        <v>40</v>
      </c>
      <c r="AZ98" s="21">
        <f>(($C$228*Visualisation!$G$124)+($C$229*Visualisation!$G$124)+($C$230*Visualisation!$G$124)+($C$231*Visualisation!$G$124)+($C$232*Visualisation!$G$124)+($C$233*Visualisation!$G$124)+($C$234*Visualisation!$G$124)+($C$235*Visualisation!$G$124)+($C$236*Visualisation!$G$124)+($C$237*Visualisation!$G$124)+($C$238*Visualisation!$G$124)+($C$239*Visualisation!$G$124)+($C$240*Visualisation!$G$124)+($C$241*Visualisation!$G$124)+($C$242*Visualisation!$G$124)+($C$243*Visualisation!$G$124))*$BD$86</f>
        <v>0</v>
      </c>
      <c r="BA98" s="21">
        <f>($C$228*Visualisation!$G$124)+($D$228*Visualisation!$G$124)+($E$228*Visualisation!$G$124)+($F$228*Visualisation!$G$124)+($G$228*Visualisation!$G$124)+($H$228*Visualisation!$G$124)+($I$228*Visualisation!$G$124)+($J$228*Visualisation!$G$124)+($K$228*Visualisation!$G$124)+($L$228*Visualisation!$G$124)+($M$228*Visualisation!$G$124)+($N$228*Visualisation!$G$124)+($O$228*Visualisation!$G$124)+($P$228*Visualisation!$G$124)+($Q$228*Visualisation!$G$124)+($R$228*Visualisation!$G$124)</f>
        <v>0</v>
      </c>
      <c r="BB98" s="21"/>
      <c r="BC98" s="21"/>
      <c r="BD98" s="21">
        <f>(($D$228*Visualisation!$G$124)+($D$229*Visualisation!$G$124)+($D$230*Visualisation!$G$124)+($D$231*Visualisation!$G$124)+($D$232*Visualisation!$G$124)+($D$233*Visualisation!$G$124)+($D$234*Visualisation!$G$124)+($D$235*Visualisation!$G$124)+($D$236*Visualisation!$G$124)+($D$237*Visualisation!$G$124)+($D$238*Visualisation!$G$124)+($D$239*Visualisation!$G$124)+($D$240*Visualisation!$G$124)+($D$241*Visualisation!$G$124)+($D$242*Visualisation!$G$124)+($D$243*Visualisation!$G$124))*$BD$86</f>
        <v>0</v>
      </c>
      <c r="BE98" s="21">
        <f>($C$229*Visualisation!$G$124)+($D$229*Visualisation!$G$124)+($E$229*Visualisation!$G$124)+($F$229*Visualisation!$G$124)+($G$229*Visualisation!$G$124)+($H$229*Visualisation!$G$124)+($I$229*Visualisation!$G$124)+($J$229*Visualisation!$G$124)+($K$229*Visualisation!$G$124)+($L$229*Visualisation!$G$124)+($M$229*Visualisation!$G$124)+($N$229*Visualisation!$G$124)+($O$229*Visualisation!$G$124)+($P$229*Visualisation!$G$124)+($Q$229*Visualisation!$G$124)+($R$229*Visualisation!$G$124)</f>
        <v>0</v>
      </c>
      <c r="BF98" s="21"/>
      <c r="BG98" s="21"/>
      <c r="BH98" s="21">
        <f>(($E$228*Visualisation!$G$124)+($E$229*Visualisation!$G$124)+($E$230*Visualisation!$G$124)+($E$231*Visualisation!$G$124)+($E$232*Visualisation!$G$124)+($E$233*Visualisation!$G$124)+($E$234*Visualisation!$G$124)+($E$235*Visualisation!$G$124)+($E$236*Visualisation!$G$124)+($E$237*Visualisation!$G$124)+($E$238*Visualisation!$G$124)+($E$239*Visualisation!$G$124)+($E$240*Visualisation!$G$124)+($E$241*Visualisation!$G$124)+($E$242*Visualisation!$G$124)+($E$243*Visualisation!$G$124))*$BD$86</f>
        <v>0</v>
      </c>
      <c r="BI98" s="21">
        <f>($C$230*Visualisation!$G$124)+($D$230*Visualisation!$G$124)+($E$230*Visualisation!$G$124)+($F$230*Visualisation!$G$124)+($G$230*Visualisation!$G$124)+($H$230*Visualisation!$G$124)+($I$230*Visualisation!$G$124)+($J$230*Visualisation!$G$124)+($K$230*Visualisation!$G$124)+($L$230*Visualisation!$G$124)+($M$230*Visualisation!$G$124)+($N$230*Visualisation!$G$124)+($O$230*Visualisation!$G$124)+($P$230*Visualisation!$G$124)+($Q$230*Visualisation!$G$124)+($R$230*Visualisation!$G$124)</f>
        <v>0</v>
      </c>
      <c r="BJ98" s="21"/>
      <c r="BK98" s="21"/>
      <c r="BL98" s="21">
        <f>(($F$228*Visualisation!$G$124)+($F$229*Visualisation!$G$124)+($F$230*Visualisation!$G$124)+($F$231*Visualisation!$G$124)+($F$232*Visualisation!$G$124)+($F$233*Visualisation!$G$124)+($F$234*Visualisation!$G$124)+($F$235*Visualisation!$G$124)+($F$236*Visualisation!$G$124)+($F$237*Visualisation!$G$124)+($F$238*Visualisation!$G$124)+($F$239*Visualisation!$G$124)+($F$240*Visualisation!$G$124)+($F$241*Visualisation!$G$124)+($F$242*Visualisation!$G$124)+($F$243*Visualisation!$G$124))*$BD$86</f>
        <v>0</v>
      </c>
      <c r="BM98" s="21">
        <f>($C$231*Visualisation!$G$124)+($D$231*Visualisation!$G$124)+($E$231*Visualisation!$G$124)+($F$231*Visualisation!$G$124)+($G$231*Visualisation!$G$124)+($H$231*Visualisation!$G$124)+($I$231*Visualisation!$G$124)+($J$231*Visualisation!$G$124)+($K$231*Visualisation!$G$124)+($L$231*Visualisation!$G$124)+($M$231*Visualisation!$G$124)+($N$231*Visualisation!$G$124)+($O$231*Visualisation!$G$124)+($P$231*Visualisation!$G$124)+($Q$231*Visualisation!$G$124)+($R$231*Visualisation!$G$124)</f>
        <v>0</v>
      </c>
      <c r="BN98" s="21"/>
      <c r="BO98" s="21"/>
      <c r="BP98" s="21">
        <f>(($G$228*Visualisation!$G$124)+($G$229*Visualisation!$G$124)+($G$230*Visualisation!$G$124)+($G$231*Visualisation!$G$124)+($G$232*Visualisation!$G$124)+($G$233*Visualisation!$G$124)+($G$234*Visualisation!$G$124)+($G$235*Visualisation!$G$124)+($G$236*Visualisation!$G$124)+($G$237*Visualisation!$G$124)+($G$238*Visualisation!$G$124)+($G$239*Visualisation!$G$124)+($G$240*Visualisation!$G$124)+($G$241*Visualisation!$G$124)+($G$242*Visualisation!$G$124)+($G$243*Visualisation!$G$124))*$BD$86</f>
        <v>0</v>
      </c>
      <c r="BQ98" s="21">
        <f>($C$232*Visualisation!$G$124)+($D$232*Visualisation!$G$124)+($E$232*Visualisation!$G$124)+($F$232*Visualisation!$G$124)+($G$232*Visualisation!$G$124)+($H$232*Visualisation!$G$124)+($I$232*Visualisation!$G$124)+($J$232*Visualisation!$G$124)+($K$232*Visualisation!$G$124)+($L$232*Visualisation!$G$124)+($M$232*Visualisation!$G$124)+($N$232*Visualisation!$G$124)+($O$232*Visualisation!$G$124)+($P$232*Visualisation!$G$124)+($Q$232*Visualisation!$G$124)+($R$232*Visualisation!$G$124)</f>
        <v>0</v>
      </c>
      <c r="BR98" s="21"/>
      <c r="BS98" s="21"/>
      <c r="BT98" s="21">
        <f>(($H$228*Visualisation!$G$124)+($H$229*Visualisation!$G$124)+($H$230*Visualisation!$G$124)+($H$231*Visualisation!$G$124)+($H$232*Visualisation!$G$124)+($H$233*Visualisation!$G$124)+($H$234*Visualisation!$G$124)+($H$235*Visualisation!$G$124)+($H$236*Visualisation!$G$124)+($H$237*Visualisation!$G$124)+($H$238*Visualisation!$G$124)+($H$239*Visualisation!$G$124)+($H$240*Visualisation!$G$124)+($H$241*Visualisation!$G$124)+($H$242*Visualisation!$G$124)+($H$243*Visualisation!$G$124))*$BD$86</f>
        <v>0</v>
      </c>
      <c r="BU98" s="21">
        <f>($C$233*Visualisation!$G$124)+($D$233*Visualisation!$G$124)+($E$233*Visualisation!$G$124)+($F$233*Visualisation!$G$124)+($G$233*Visualisation!$G$124)+($H$233*Visualisation!$G$124)+($I$233*Visualisation!$G$124)+($J$233*Visualisation!$G$124)+($K$233*Visualisation!$G$124)+($L$233*Visualisation!$G$124)+($M$233*Visualisation!$G$124)+($N$233*Visualisation!$G$124)+($O$233*Visualisation!$G$124)+($P$233*Visualisation!$G$124)+($Q$233*Visualisation!$G$124)+($R$233*Visualisation!$G$124)</f>
        <v>0</v>
      </c>
      <c r="BV98" s="21"/>
      <c r="BW98" s="21"/>
      <c r="BX98" s="21">
        <f>(($I$228*Visualisation!$G$124)+($I$229*Visualisation!$G$124)+($I$230*Visualisation!$G$124)+($I$231*Visualisation!$G$124)+($I$232*Visualisation!$G$124)+($I$233*Visualisation!$G$124)+($I$234*Visualisation!$G$124)+($I$235*Visualisation!$G$124)+($I$236*Visualisation!$G$124)+($I$237*Visualisation!$G$124)+($I$238*Visualisation!$G$124)+($I$239*Visualisation!$G$124)+($I$240*Visualisation!$G$124)+($I$241*Visualisation!$G$124)+($I$242*Visualisation!$G$124)+($I$243*Visualisation!$G$124))*$BD$86</f>
        <v>0</v>
      </c>
      <c r="BY98" s="21">
        <f>($C$234*Visualisation!$G$124)+($D$234*Visualisation!$G$124)+($E$234*Visualisation!$G$124)+($F$234*Visualisation!$G$124)+($G$234*Visualisation!$G$124)+($H$234*Visualisation!$G$124)+($I$234*Visualisation!$G$124)+($J$234*Visualisation!$G$124)+($K$234*Visualisation!$G$124)+($L$234*Visualisation!$G$124)+($M$234*Visualisation!$G$124)+($N$234*Visualisation!$G$124)+($O$234*Visualisation!$G$124)+($P$234*Visualisation!$G$124)+($Q$234*Visualisation!$G$124)+($R$234*Visualisation!$G$124)</f>
        <v>0</v>
      </c>
      <c r="BZ98" s="2"/>
      <c r="CB98" s="21">
        <f>(($J$228*Visualisation!$G$124)+($J$229*Visualisation!$G$124)+($J$230*Visualisation!$G$124)+($J$231*Visualisation!$G$124)+($J$232*Visualisation!$G$124)+($J$233*Visualisation!$G$124)+($J$234*Visualisation!$G$124)+($J$235*Visualisation!$G$124)+($J$236*Visualisation!$G$124)+($J$237*Visualisation!$G$124)+($J$238*Visualisation!$G$124)+($J$239*Visualisation!$G$124)+($J$240*Visualisation!$G$124)+($J$241*Visualisation!$G$124)+($J$242*Visualisation!$G$124)+($J$243*Visualisation!$G$124))*$BD$86</f>
        <v>0</v>
      </c>
      <c r="CC98" s="21">
        <f>($C$235*Visualisation!$G$124)+($D$235*Visualisation!$G$124)+($E$235*Visualisation!$G$124)+($F$235*Visualisation!$G$124)+($G$235*Visualisation!$G$124)+($H$235*Visualisation!$G$124)+($I$235*Visualisation!$G$124)+($J$235*Visualisation!$G$124)+($K$235*Visualisation!$G$124)+($L$235*Visualisation!$G$124)+($M$235*Visualisation!$G$124)+($N$235*Visualisation!$G$124)+($O$235*Visualisation!$G$124)+($P$235*Visualisation!$G$124)+($Q$235*Visualisation!$G$124)+($R$235*Visualisation!$G$124)</f>
        <v>0</v>
      </c>
      <c r="CD98" s="2"/>
      <c r="CF98" s="21">
        <f>(($K$228*Visualisation!$G$124)+($K$229*Visualisation!$G$124)+($K$230*Visualisation!$G$124)+($K$231*Visualisation!$G$124)+($K$232*Visualisation!$G$124)+($K$233*Visualisation!$G$124)+($K$234*Visualisation!$G$124)+($K$235*Visualisation!$G$124)+($K$236*Visualisation!$G$124)+($K$237*Visualisation!$G$124)+($K$238*Visualisation!$G$124)+($K$239*Visualisation!$G$124)+($K$240*Visualisation!$G$124)+($K$241*Visualisation!$G$124)+($K$242*Visualisation!$G$124)+($K$243*Visualisation!$G$124))*$BD$86</f>
        <v>0</v>
      </c>
      <c r="CG98" s="21">
        <f>($C$236*Visualisation!$G$124)+($D$236*Visualisation!$G$124)+($E$236*Visualisation!$G$124)+($F$236*Visualisation!$G$124)+($G$236*Visualisation!$G$124)+($H$236*Visualisation!$G$124)+($I$236*Visualisation!$G$124)+($J$236*Visualisation!$G$124)+($K$236*Visualisation!$G$124)+($L$236*Visualisation!$G$124)+($M$236*Visualisation!$G$124)+($N$236*Visualisation!$G$124)+($O$236*Visualisation!$G$124)+($P$236*Visualisation!$G$124)+($Q$236*Visualisation!$G$124)+($R$236*Visualisation!$G$124)</f>
        <v>0</v>
      </c>
      <c r="CH98" s="2"/>
      <c r="CJ98" s="21">
        <f>(($L$228*Visualisation!$G$124)+($L$229*Visualisation!$G$124)+($L$230*Visualisation!$G$124)+($L$231*Visualisation!$G$124)+($L$232*Visualisation!$G$124)+($L$233*Visualisation!$G$124)+($L$234*Visualisation!$G$124)+($L$235*Visualisation!$G$124)+($L$236*Visualisation!$G$124)+($L$237*Visualisation!$G$124)+($L$238*Visualisation!$G$124)+($L$239*Visualisation!$G$124)+($L$240*Visualisation!$G$124)+($L$241*Visualisation!$G$124)+($L$242*Visualisation!$G$124)+($L$243*Visualisation!$G$124))*$BD$86</f>
        <v>0</v>
      </c>
      <c r="CK98" s="21">
        <f>($C$237*Visualisation!$G$124)+($D$237*Visualisation!$G$124)+($E$237*Visualisation!$G$124)+($F$237*Visualisation!$G$124)+($G$237*Visualisation!$G$124)+($H$237*Visualisation!$G$124)+($I$237*Visualisation!$G$124)+($J$237*Visualisation!$G$124)+($K$237*Visualisation!$G$124)+($L$237*Visualisation!$G$124)+($M$237*Visualisation!$G$124)+($N$237*Visualisation!$G$124)+($O$237*Visualisation!$G$124)+($P$237*Visualisation!$G$124)+($Q$237*Visualisation!$G$124)+($R$237*Visualisation!$G$124)</f>
        <v>0</v>
      </c>
      <c r="CL98" s="2"/>
      <c r="CN98" s="21">
        <f>(($M$228*Visualisation!$G$124)+($M$229*Visualisation!$G$124)+($M$230*Visualisation!$G$124)+($M$231*Visualisation!$G$124)+($M$232*Visualisation!$G$124)+($M$233*Visualisation!$G$124)+($M$234*Visualisation!$G$124)+($M$235*Visualisation!$G$124)+($M$236*Visualisation!$G$124)+($M$237*Visualisation!$G$124)+($M$238*Visualisation!$G$124)+($M$239*Visualisation!$G$124)+($M$240*Visualisation!$G$124)+($M$241*Visualisation!$G$124)+($M$242*Visualisation!$G$124)+($M$243*Visualisation!$G$124))*$BD$86</f>
        <v>0</v>
      </c>
      <c r="CO98" s="21">
        <f>($C$238*Visualisation!$G$124)+($D$238*Visualisation!$G$124)+($E$238*Visualisation!$G$124)+($F$238*Visualisation!$G$124)+($G$238*Visualisation!$G$124)+($H$238*Visualisation!$G$124)+($I$238*Visualisation!$G$124)+($J$238*Visualisation!$G$124)+($K$238*Visualisation!$G$124)+($L$238*Visualisation!$G$124)+($M$238*Visualisation!$G$124)+($N$238*Visualisation!$G$124)+($O$238*Visualisation!$G$124)+($P$238*Visualisation!$G$124)+($Q$238*Visualisation!$G$124)+($R$238*Visualisation!$G$124)</f>
        <v>0</v>
      </c>
      <c r="CP98" s="2"/>
      <c r="CR98" s="21">
        <f>(($N$228*Visualisation!$G$124)+($N$229*Visualisation!$G$124)+($N$230*Visualisation!$G$124)+($N$231*Visualisation!$G$124)+($N$232*Visualisation!$G$124)+($N$233*Visualisation!$G$124)+($N$234*Visualisation!$G$124)+($N$235*Visualisation!$G$124)+($N$236*Visualisation!$G$124)+($N$237*Visualisation!$G$124)+($N$238*Visualisation!$G$124)+($N$239*Visualisation!$G$124)+($N$240*Visualisation!$G$124)+($N$241*Visualisation!$G$124)+($N$242*Visualisation!$G$124)+($N$243*Visualisation!$G$124))*$BD$86</f>
        <v>0</v>
      </c>
      <c r="CS98" s="21">
        <f>($C$239*Visualisation!$G$124)+($D$239*Visualisation!$G$124)+($E$239*Visualisation!$G$124)+($F$239*Visualisation!$G$124)+($G$239*Visualisation!$G$124)+($H$239*Visualisation!$G$124)+($I$239*Visualisation!$G$124)+($J$239*Visualisation!$G$124)+($K$239*Visualisation!$G$124)+($L$239*Visualisation!$G$124)+($M$239*Visualisation!$G$124)+($N$239*Visualisation!$G$124)+($O$239*Visualisation!$G$124)+($P$239*Visualisation!$G$124)+($Q$239*Visualisation!$G$124)+($R$239*Visualisation!$G$124)</f>
        <v>0</v>
      </c>
      <c r="CT98" s="2"/>
      <c r="CV98" s="21">
        <f>(($O$228*Visualisation!$G$124)+($O$229*Visualisation!$G$124)+($O$230*Visualisation!$G$124)+($O$231*Visualisation!$G$124)+($O$232*Visualisation!$G$124)+($O$233*Visualisation!$G$124)+($O$234*Visualisation!$G$124)+($O$235*Visualisation!$G$124)+($O$236*Visualisation!$G$124)+($O$237*Visualisation!$G$124)+($O$238*Visualisation!$G$124)+($O$239*Visualisation!$G$124)+($O$240*Visualisation!$G$124)+($O$241*Visualisation!$G$124)+($O$242*Visualisation!$G$124)+($O$243*Visualisation!$G$124))*$BD$86</f>
        <v>0</v>
      </c>
      <c r="CW98" s="21">
        <f>($C$240*Visualisation!$G$124)+($D$240*Visualisation!$G$124)+($E$240*Visualisation!$G$124)+($F$240*Visualisation!$G$124)+($G$240*Visualisation!$G$124)+($H$240*Visualisation!$G$124)+($I$240*Visualisation!$G$124)+($J$240*Visualisation!$G$124)+($K$240*Visualisation!$G$124)+($L$240*Visualisation!$G$124)+($M$240*Visualisation!$G$124)+($N$240*Visualisation!$G$124)+($O$240*Visualisation!$G$124)+($P$240*Visualisation!$G$124)+($Q$240*Visualisation!$G$124)+($R$240*Visualisation!$G$124)</f>
        <v>0</v>
      </c>
      <c r="CX98" s="2"/>
      <c r="CZ98" s="21">
        <f>(($P$228*Visualisation!$G$124)+($P$229*Visualisation!$G$124)+($P$230*Visualisation!$G$124)+($P$231*Visualisation!$G$124)+($P$232*Visualisation!$G$124)+($P$233*Visualisation!$G$124)+($P$234*Visualisation!$G$124)+($P$235*Visualisation!$G$124)+($P$236*Visualisation!$G$124)+($P$237*Visualisation!$G$124)+($P$238*Visualisation!$G$124)+($P$239*Visualisation!$G$124)+($P$240*Visualisation!$G$124)+($P$241*Visualisation!$G$124)+($P$242*Visualisation!$G$124)+($P$243*Visualisation!$G$124))*$BD$86</f>
        <v>0</v>
      </c>
      <c r="DA98" s="21">
        <f>($C$241*Visualisation!$G$124)+($D$241*Visualisation!$G$124)+($E$241*Visualisation!$G$124)+($F$241*Visualisation!$G$124)+($G$241*Visualisation!$G$124)+($H$241*Visualisation!$G$124)+($I$241*Visualisation!$G$124)+($J$241*Visualisation!$G$124)+($K$241*Visualisation!$G$124)+($L$241*Visualisation!$G$124)+($M$241*Visualisation!$G$124)+($N$241*Visualisation!$G$124)+($O$241*Visualisation!$G$124)+($P$241*Visualisation!$G$124)+($Q$241*Visualisation!$G$124)+($R$241*Visualisation!$G$124)</f>
        <v>0</v>
      </c>
      <c r="DB98" s="2"/>
      <c r="DD98" s="21">
        <f>(($Q$228*Visualisation!$G$124)+($Q$229*Visualisation!$G$124)+($Q$230*Visualisation!$G$124)+($Q$231*Visualisation!$G$124)+($Q$232*Visualisation!$G$124)+($Q$233*Visualisation!$G$124)+($Q$234*Visualisation!$G$124)+($Q$235*Visualisation!$G$124)+($Q$236*Visualisation!$G$124)+($Q$237*Visualisation!$G$124)+($Q$238*Visualisation!$G$124)+($Q$239*Visualisation!$G$124)+($Q$240*Visualisation!$G$124)+($Q$241*Visualisation!$G$124)+($Q$242*Visualisation!$G$124)+($Q$243*Visualisation!$G$124))*$BD$86</f>
        <v>0</v>
      </c>
      <c r="DE98" s="21">
        <f>($C$242*Visualisation!$G$124)+($D$242*Visualisation!$G$124)+($E$242*Visualisation!$G$124)+($F$242*Visualisation!$G$124)+($G$242*Visualisation!$G$124)+($H$242*Visualisation!$G$124)+($I$242*Visualisation!$G$124)+($J$242*Visualisation!$G$124)+($K$242*Visualisation!$G$124)+($L$242*Visualisation!$G$124)+($M$242*Visualisation!$G$124)+($N$242*Visualisation!$G$124)+($O$242*Visualisation!$G$124)+($P$242*Visualisation!$G$124)+($Q$242*Visualisation!$G$124)+($R$242*Visualisation!$G$124)</f>
        <v>0</v>
      </c>
      <c r="DF98" s="2"/>
      <c r="DH98" s="21">
        <f>(($R$228*Visualisation!$G$124)+($R$229*Visualisation!$G$124)+($R$230*Visualisation!$G$124)+($R$231*Visualisation!$G$124)+($R$232*Visualisation!$G$124)+($R$233*Visualisation!$G$124)+($R$234*Visualisation!$G$124)+($R$235*Visualisation!$G$124)+($R$236*Visualisation!$G$124)+($R$237*Visualisation!$G$124)+($R$238*Visualisation!$G$124)+($R$239*Visualisation!$G$124)+($R$240*Visualisation!$G$124)+($R$241*Visualisation!$G$124)+($R$242*Visualisation!$G$124)+($R$243*Visualisation!$G$124))*$BD$86</f>
        <v>0</v>
      </c>
      <c r="DI98" s="21">
        <f>($C$243*Visualisation!$G$124)+($D$243*Visualisation!$G$124)+($E$243*Visualisation!$G$124)+($F$243*Visualisation!$G$124)+($G$243*Visualisation!$G$124)+($H$243*Visualisation!$G$124)+($I$243*Visualisation!$G$124)+($J$243*Visualisation!$G$124)+($K$243*Visualisation!$G$124)+($L$243*Visualisation!$G$124)+($M$243*Visualisation!$G$124)+($N$243*Visualisation!$G$124)+($O$243*Visualisation!$G$124)+($P$243*Visualisation!$G$124)+($Q$243*Visualisation!$G$124)+($R$243*Visualisation!$G$124)</f>
        <v>0</v>
      </c>
      <c r="DJ98" s="2"/>
      <c r="DO98" s="253"/>
    </row>
    <row r="99" spans="1:119" ht="15.75">
      <c r="M99" s="1"/>
      <c r="N99" s="1"/>
      <c r="O99" s="1"/>
      <c r="P99" s="1"/>
      <c r="Q99" s="1"/>
      <c r="R99" s="1"/>
      <c r="S99" s="1"/>
      <c r="T99" s="1"/>
      <c r="U99" s="1"/>
      <c r="W99" s="254"/>
      <c r="X99" s="2"/>
      <c r="Y99" s="2"/>
      <c r="Z99" s="19"/>
      <c r="AA99" s="159" t="s">
        <v>292</v>
      </c>
      <c r="AB99" s="21">
        <f>IFERROR((C90*Visualisation!$G$117)+(C111*Visualisation!$G$118)+(C132*Visualisation!$G$119)+(C153*Visualisation!$G$120)+(C174*Visualisation!$G$121)+(C195*Visualisation!$G$122)+(C216*Visualisation!$G$123)+(C237*Visualisation!$G$124)+(C258*Visualisation!$G$125),"-")</f>
        <v>1.9252131214935796E-3</v>
      </c>
      <c r="AC99" s="21">
        <f>IFERROR((D90*Visualisation!$G$117)+(D111*Visualisation!$G$118)+(D132*Visualisation!$G$119)+(D153*Visualisation!$G$120)+(D174*Visualisation!$G$121)+(D195*Visualisation!$G$122)+(D216*Visualisation!$G$123)+(D237*Visualisation!$G$124)+(D258*Visualisation!$G$125),"-")</f>
        <v>1.5263520330051294E-3</v>
      </c>
      <c r="AD99" s="21">
        <f>IFERROR((E90*Visualisation!$G$117)+(E111*Visualisation!$G$118)+(E132*Visualisation!$G$119)+(E153*Visualisation!$G$120)+(E174*Visualisation!$G$121)+(E195*Visualisation!$G$122)+(E216*Visualisation!$G$123)+(E237*Visualisation!$G$124)+(E258*Visualisation!$G$125),"-")</f>
        <v>1.7980035214215005E-2</v>
      </c>
      <c r="AE99" s="21">
        <f>IFERROR((F90*Visualisation!$G$117)+(F111*Visualisation!$G$118)+(F132*Visualisation!$G$119)+(F153*Visualisation!$G$120)+(F174*Visualisation!$G$121)+(F195*Visualisation!$G$122)+(F216*Visualisation!$G$123)+(F237*Visualisation!$G$124)+(F258*Visualisation!$G$125),"-")</f>
        <v>2.0628364944781539E-3</v>
      </c>
      <c r="AF99" s="21">
        <f>IFERROR((G90*Visualisation!$G$117)+(G111*Visualisation!$G$118)+(G132*Visualisation!$G$119)+(G153*Visualisation!$G$120)+(G174*Visualisation!$G$121)+(G195*Visualisation!$G$122)+(G216*Visualisation!$G$123)+(G237*Visualisation!$G$124)+(G258*Visualisation!$G$125),"-")</f>
        <v>2.1341249480194059E-3</v>
      </c>
      <c r="AG99" s="21">
        <f>IFERROR((H90*Visualisation!$G$117)+(H111*Visualisation!$G$118)+(H132*Visualisation!$G$119)+(H153*Visualisation!$G$120)+(H174*Visualisation!$G$121)+(H195*Visualisation!$G$122)+(H216*Visualisation!$G$123)+(H237*Visualisation!$G$124)+(H258*Visualisation!$G$125),"-")</f>
        <v>3.0803708257852889E-3</v>
      </c>
      <c r="AH99" s="21">
        <f>IFERROR((I90*Visualisation!$G$117)+(I111*Visualisation!$G$118)+(I132*Visualisation!$G$119)+(I153*Visualisation!$G$120)+(I174*Visualisation!$G$121)+(I195*Visualisation!$G$122)+(I216*Visualisation!$G$123)+(I237*Visualisation!$G$124)+(I258*Visualisation!$G$125),"-")</f>
        <v>0.13980696535480125</v>
      </c>
      <c r="AI99" s="21">
        <f>IFERROR((J90*Visualisation!$G$117)+(J111*Visualisation!$G$118)+(J132*Visualisation!$G$119)+(J153*Visualisation!$G$120)+(J174*Visualisation!$G$121)+(J195*Visualisation!$G$122)+(J216*Visualisation!$G$123)+(J237*Visualisation!$G$124)+(J258*Visualisation!$G$125),"-")</f>
        <v>0.13763160529539253</v>
      </c>
      <c r="AJ99" s="21">
        <f>IFERROR((K90*Visualisation!$G$117)+(K111*Visualisation!$G$118)+(K132*Visualisation!$G$119)+(K153*Visualisation!$G$120)+(K174*Visualisation!$G$121)+(K195*Visualisation!$G$122)+(K216*Visualisation!$G$123)+(K237*Visualisation!$G$124)+(K258*Visualisation!$G$125),"-")</f>
        <v>0.21943068688179806</v>
      </c>
      <c r="AK99" s="21">
        <f>IFERROR((L90*Visualisation!$G$117)+(L111*Visualisation!$G$118)+(L132*Visualisation!$G$119)+(L153*Visualisation!$G$120)+(L174*Visualisation!$G$121)+(L195*Visualisation!$G$122)+(L216*Visualisation!$G$123)+(L237*Visualisation!$G$124)+(L258*Visualisation!$G$125),"-")</f>
        <v>0</v>
      </c>
      <c r="AL99" s="21">
        <f>IFERROR((M90*Visualisation!$G$117)+(M111*Visualisation!$G$118)+(M132*Visualisation!$G$119)+(M153*Visualisation!$G$120)+(M174*Visualisation!$G$121)+(M195*Visualisation!$G$122)+(M216*Visualisation!$G$123)+(M237*Visualisation!$G$124)+(M258*Visualisation!$G$125),"-")</f>
        <v>8.3570029283736014E-5</v>
      </c>
      <c r="AM99" s="21">
        <f>IFERROR((N90*Visualisation!$G$117)+(N111*Visualisation!$G$118)+(N132*Visualisation!$G$119)+(N153*Visualisation!$G$120)+(N174*Visualisation!$G$121)+(N195*Visualisation!$G$122)+(N216*Visualisation!$G$123)+(N237*Visualisation!$G$124)+(N258*Visualisation!$G$125),"-")</f>
        <v>3.9406742534590887E-2</v>
      </c>
      <c r="AN99" s="21">
        <f>IFERROR((O90*Visualisation!$G$117)+(O111*Visualisation!$G$118)+(O132*Visualisation!$G$119)+(O153*Visualisation!$G$120)+(O174*Visualisation!$G$121)+(O195*Visualisation!$G$122)+(O216*Visualisation!$G$123)+(O237*Visualisation!$G$124)+(O258*Visualisation!$G$125),"-")</f>
        <v>0.39240638510299958</v>
      </c>
      <c r="AO99" s="21">
        <f>IFERROR((P90*Visualisation!$G$117)+(P111*Visualisation!$G$118)+(P132*Visualisation!$G$119)+(P153*Visualisation!$G$120)+(P174*Visualisation!$G$121)+(P195*Visualisation!$G$122)+(P216*Visualisation!$G$123)+(P237*Visualisation!$G$124)+(P258*Visualisation!$G$125),"-")</f>
        <v>3.4845908750258505E-3</v>
      </c>
      <c r="AP99" s="21">
        <f>IFERROR((Q90*Visualisation!$G$117)+(Q111*Visualisation!$G$118)+(Q132*Visualisation!$G$119)+(Q153*Visualisation!$G$120)+(Q174*Visualisation!$G$121)+(Q195*Visualisation!$G$122)+(Q216*Visualisation!$G$123)+(Q237*Visualisation!$G$124)+(Q258*Visualisation!$G$125),"-")</f>
        <v>2.1774016792318663E-3</v>
      </c>
      <c r="AQ99" s="202">
        <f>IFERROR((R90*Visualisation!$G$117)+(R111*Visualisation!$G$118)+(R132*Visualisation!$G$119)+(R153*Visualisation!$G$120)+(R174*Visualisation!$G$121)+(R195*Visualisation!$G$122)+(R216*Visualisation!$G$123)+(R237*Visualisation!$G$124)+(R258*Visualisation!$G$125),"-")</f>
        <v>5.0781677072339423E-2</v>
      </c>
      <c r="AR99" s="21">
        <f t="shared" si="5"/>
        <v>1.0139185574624596</v>
      </c>
      <c r="AS99" s="1"/>
      <c r="AT99" s="1"/>
      <c r="AU99" s="1"/>
      <c r="AV99" s="249"/>
      <c r="AX99" s="51">
        <v>230</v>
      </c>
      <c r="AY99" s="165" t="s">
        <v>269</v>
      </c>
      <c r="AZ99" s="21">
        <f>(($C$249*Visualisation!$G$125)+($C$250*Visualisation!$G$125)+($C$251*Visualisation!$G$125)+($C$252*Visualisation!$G$125)+($C$253*Visualisation!$G$125)+($C$254*Visualisation!$G$125)+($C$255*Visualisation!$G$125)+($C$256*Visualisation!$G$125)+($C$257*Visualisation!$G$125)+($C$258*Visualisation!$G$125)+($C$259*Visualisation!$G$125)+($C$260*Visualisation!$G$125)+($C$261*Visualisation!$G$125)+($C$262*Visualisation!$G$125)+($C$263*Visualisation!$G$125)+($C$264*Visualisation!$G$125))*$BD$86</f>
        <v>0</v>
      </c>
      <c r="BA99" s="21">
        <f>($C$249*Visualisation!$G$125)+($D$249*Visualisation!$G$125)+($E$249*Visualisation!$G$125)+($F$249*Visualisation!$G$125)+($G$249*Visualisation!$G$125)+($H$249*Visualisation!$G$125)+($I$249*Visualisation!$G$125)+($J$249*Visualisation!$G$125)+($K$249*Visualisation!$G$125)+($L$249*Visualisation!$G$125)+($M$249*Visualisation!$G$125)+($N$249*Visualisation!$G$125)+($O$249*Visualisation!$G$125)+($P$249*Visualisation!$G$125)+($Q$249*Visualisation!$G$125)+($R$249*Visualisation!$G$125)</f>
        <v>0</v>
      </c>
      <c r="BB99" s="21"/>
      <c r="BC99" s="21"/>
      <c r="BD99" s="21">
        <f>(($D$249*Visualisation!$G$125)+($D$250*Visualisation!$G$125)+($D$251*Visualisation!$G$125)+($D$252*Visualisation!$G$125)+($D$253*Visualisation!$G$125)+($D$254*Visualisation!$G$125)+($D$255*Visualisation!$G$125)+($D$256*Visualisation!$G$125)+($D$257*Visualisation!$G$125)+($D$258*Visualisation!$G$125)+($D$259*Visualisation!$G$125)+($D$260*Visualisation!$G$125)+($D$261*Visualisation!$G$125)+($D$262*Visualisation!$G$125)+($D$263*Visualisation!$G$125)+($D$264*Visualisation!$G$125))*$BD$86</f>
        <v>0</v>
      </c>
      <c r="BE99" s="21">
        <f>($C$250*Visualisation!$G$125)+($D$250*Visualisation!$G$125)+($E$250*Visualisation!$G$125)+($F$250*Visualisation!$G$125)+($G$250*Visualisation!$G$125)+($H$250*Visualisation!$G$125)+($I$250*Visualisation!$G$125)+($J$250*Visualisation!$G$125)+($K$250*Visualisation!$G$125)+($L$250*Visualisation!$G$125)+($M$250*Visualisation!$G$125)+($N$250*Visualisation!$G$125)+($O$250*Visualisation!$G$125)+($P$250*Visualisation!$G$125)+($Q$250*Visualisation!$G$125)+($R$250*Visualisation!$G$125)</f>
        <v>0</v>
      </c>
      <c r="BF99" s="21"/>
      <c r="BG99" s="21"/>
      <c r="BH99" s="21">
        <f>(($E$249*Visualisation!$G$125)+($E$250*Visualisation!$G$125)+($E$251*Visualisation!$G$125)+($E$252*Visualisation!$G$125)+($E$253*Visualisation!$G$125)+($E$254*Visualisation!$G$125)+($E$255*Visualisation!$G$125)+($E$256*Visualisation!$G$125)+($E$257*Visualisation!$G$125)+($E$258*Visualisation!$G$125)+($E$259*Visualisation!$G$125)+($E$260*Visualisation!$G$125)+($E$261*Visualisation!$G$125)+($E$262*Visualisation!$G$125)+($E$263*Visualisation!$G$125)+($E$264*Visualisation!$G$125))*$BD$86</f>
        <v>0</v>
      </c>
      <c r="BI99" s="21">
        <f>($C$251*Visualisation!$G$125)+($D$251*Visualisation!$G$125)+($E$251*Visualisation!$G$125)+($F$251*Visualisation!$G$125)+($G$251*Visualisation!$G$125)+($H$251*Visualisation!$G$125)+($I$251*Visualisation!$G$125)+($J$251*Visualisation!$G$125)+($K$251*Visualisation!$G$125)+($L$251*Visualisation!$G$125)+($M$251*Visualisation!$G$125)+($N$251*Visualisation!$G$125)+($O$251*Visualisation!$G$125)+($P$251*Visualisation!$G$125)+($Q$251*Visualisation!$G$125)+($R$251*Visualisation!$G$125)</f>
        <v>0</v>
      </c>
      <c r="BJ99" s="21"/>
      <c r="BK99" s="21"/>
      <c r="BL99" s="21">
        <f>(($F$249*Visualisation!$G$125)+($F$250*Visualisation!$G$125)+($F$251*Visualisation!$G$125)+($F$252*Visualisation!$G$125)+($F$253*Visualisation!$G$125)+($F$254*Visualisation!$G$125)+($F$255*Visualisation!$G$125)+($F$256*Visualisation!$G$125)+($F$257*Visualisation!$G$125)+($F$258*Visualisation!$G$125)+($F$259*Visualisation!$G$125)+($F$260*Visualisation!$G$125)+($F$261*Visualisation!$G$125)+($F$262*Visualisation!$G$125)+($F$263*Visualisation!$G$125)+($F$264*Visualisation!$G$125))*$BD$86</f>
        <v>0</v>
      </c>
      <c r="BM99" s="21">
        <f>($C$252*Visualisation!$G$125)+($D$252*Visualisation!$G$125)+($E$252*Visualisation!$G$125)+($F$252*Visualisation!$G$125)+($G$252*Visualisation!$G$125)+($H$252*Visualisation!$G$125)+($I$252*Visualisation!$G$125)+($J$252*Visualisation!$G$125)+($K$252*Visualisation!$G$125)+($L$252*Visualisation!$G$125)+($M$252*Visualisation!$G$125)+($N$252*Visualisation!$G$125)+($O$252*Visualisation!$G$125)+($P$252*Visualisation!$G$125)+($Q$252*Visualisation!$G$125)+($R$252*Visualisation!$G$125)</f>
        <v>0</v>
      </c>
      <c r="BN99" s="21"/>
      <c r="BO99" s="21"/>
      <c r="BP99" s="21">
        <f>(($G$249*Visualisation!$G$125)+($G$250*Visualisation!$G$125)+($G$251*Visualisation!$G$125)+($G$252*Visualisation!$G$125)+($G$253*Visualisation!$G$125)+($G$254*Visualisation!$G$125)+($G$255*Visualisation!$G$125)+($G$256*Visualisation!$G$125)+($G$257*Visualisation!$G$125)+($G$258*Visualisation!$G$125)+($G$259*Visualisation!$G$125)+($G$260*Visualisation!$G$125)+($G$261*Visualisation!$G$125)+($G$262*Visualisation!$G$125)+($G$263*Visualisation!$G$125)+($G$264*Visualisation!$G$125))*$BD$86</f>
        <v>0</v>
      </c>
      <c r="BQ99" s="21">
        <f>($C$253*Visualisation!$G$125)+($D$253*Visualisation!$G$125)+($E$253*Visualisation!$G$125)+($F$253*Visualisation!$G$125)+($G$253*Visualisation!$G$125)+($H$253*Visualisation!$G$125)+($I$253*Visualisation!$G$125)+($J$253*Visualisation!$G$125)+($K$253*Visualisation!$G$125)+($L$253*Visualisation!$G$125)+($M$253*Visualisation!$G$125)+($N$253*Visualisation!$G$125)+($O$253*Visualisation!$G$125)+($P$253*Visualisation!$G$125)+($Q$253*Visualisation!$G$125)+($R$253*Visualisation!$G$125)</f>
        <v>0</v>
      </c>
      <c r="BR99" s="21"/>
      <c r="BS99" s="21"/>
      <c r="BT99" s="21">
        <f>(($H$249*Visualisation!$G$125)+($H$250*Visualisation!$G$125)+($H$251*Visualisation!$G$125)+($H$252*Visualisation!$G$125)+($H$253*Visualisation!$G$125)+($H$254*Visualisation!$G$125)+($H$255*Visualisation!$G$125)+($H$256*Visualisation!$G$125)+($H$257*Visualisation!$G$125)+($H$258*Visualisation!$G$125)+($H$259*Visualisation!$G$125)+($H$260*Visualisation!$G$125)+($H$261*Visualisation!$G$125)+($H$262*Visualisation!$G$125)+($H$263*Visualisation!$G$125)+($H$264*Visualisation!$G$125))*$BD$86</f>
        <v>0</v>
      </c>
      <c r="BU99" s="21">
        <f>($C$254*Visualisation!$G$125)+($D$254*Visualisation!$G$125)+($E$254*Visualisation!$G$125)+($F$254*Visualisation!$G$125)+($G$254*Visualisation!$G$125)+($H$254*Visualisation!$G$125)+($I$254*Visualisation!$G$125)+($J$254*Visualisation!$G$125)+($K$254*Visualisation!$G$125)+($L$254*Visualisation!$G$125)+($M$254*Visualisation!$G$125)+($N$254*Visualisation!$G$125)+($O$254*Visualisation!$G$125)+($P$254*Visualisation!$G$125)+($Q$254*Visualisation!$G$125)+($R$254*Visualisation!$G$125)</f>
        <v>0</v>
      </c>
      <c r="BV99" s="21"/>
      <c r="BW99" s="21"/>
      <c r="BX99" s="21">
        <f>(($I$249*Visualisation!$G$125)+($I$250*Visualisation!$G$125)+($I$251*Visualisation!$G$125)+($I$252*Visualisation!$G$125)+($I$253*Visualisation!$G$125)+($I$254*Visualisation!$G$125)+($I$255*Visualisation!$G$125)+($I$256*Visualisation!$G$125)+($I$257*Visualisation!$G$125)+($I$258*Visualisation!$G$125)+($I$259*Visualisation!$G$125)+($I$260*Visualisation!$G$125)+($I$261*Visualisation!$G$125)+($I$262*Visualisation!$G$125)+($I$263*Visualisation!$G$125)+($I$264*Visualisation!$G$125))*$BD$86</f>
        <v>0</v>
      </c>
      <c r="BY99" s="21">
        <f>($C$255*Visualisation!$G$125)+($D$255*Visualisation!$G$125)+($E$255*Visualisation!$G$125)+($F$255*Visualisation!$G$125)+($G$255*Visualisation!$G$125)+($H$255*Visualisation!$G$125)+($I$255*Visualisation!$G$125)+($J$255*Visualisation!$G$125)+($K$255*Visualisation!$G$125)+($L$255*Visualisation!$G$125)+($M$255*Visualisation!$G$125)+($N$255*Visualisation!$G$125)+($O$255*Visualisation!$G$125)+($P$255*Visualisation!$G$125)+($Q$255*Visualisation!$G$125)+($R$255*Visualisation!$G$125)</f>
        <v>0</v>
      </c>
      <c r="BZ99" s="2"/>
      <c r="CB99" s="21">
        <f>(($J$249*Visualisation!$G$125)+($J$250*Visualisation!$G$125)+($J$251*Visualisation!$G$125)+($J$252*Visualisation!$G$125)+($J$253*Visualisation!$G$125)+($J$254*Visualisation!$G$125)+($J$255*Visualisation!$G$125)+($J$256*Visualisation!$G$125)+($J$257*Visualisation!$G$125)+($J$258*Visualisation!$G$125)+($J$259*Visualisation!$G$125)+($J$260*Visualisation!$G$125)+($J$261*Visualisation!$G$125)+($J$262*Visualisation!$G$125)+($J$263*Visualisation!$G$125)+($J$264*Visualisation!$G$125))*$BD$86</f>
        <v>0</v>
      </c>
      <c r="CC99" s="21">
        <f>($C$256*Visualisation!$G$125)+($D$256*Visualisation!$G$125)+($E$256*Visualisation!$G$125)+($F$256*Visualisation!$G$125)+($G$256*Visualisation!$G$125)+($H$256*Visualisation!$G$125)+($I$256*Visualisation!$G$125)+($J$256*Visualisation!$G$125)+($K$256*Visualisation!$G$125)+($L$256*Visualisation!$G$125)+($M$256*Visualisation!$G$125)+($N$256*Visualisation!$G$125)+($O$256*Visualisation!$G$125)+($P$256*Visualisation!$G$125)+($Q$256*Visualisation!$G$125)+($R$256*Visualisation!$G$125)</f>
        <v>0</v>
      </c>
      <c r="CD99" s="2"/>
      <c r="CF99" s="21">
        <f>(($K$249*Visualisation!$G$125)+($K$250*Visualisation!$G$125)+($K$251*Visualisation!$G$125)+($K$252*Visualisation!$G$125)+($K$253*Visualisation!$G$125)+($K$254*Visualisation!$G$125)+($K$255*Visualisation!$G$125)+($K$256*Visualisation!$G$125)+($K$257*Visualisation!$G$125)+($K$258*Visualisation!$G$125)+($K$259*Visualisation!$G$125)+($K$260*Visualisation!$G$125)+($K$261*Visualisation!$G$125)+($K$262*Visualisation!$G$125)+($K$263*Visualisation!$G$125)+($K$264*Visualisation!$G$125))*$BD$86</f>
        <v>0</v>
      </c>
      <c r="CG99" s="21">
        <f>($C$257*Visualisation!$G$125)+($D$257*Visualisation!$G$125)+($E$257*Visualisation!$G$125)+($F$257*Visualisation!$G$125)+($G$257*Visualisation!$G$125)+($H$257*Visualisation!$G$125)+($I$257*Visualisation!$G$125)+($J$257*Visualisation!$G$125)+($K$257*Visualisation!$G$125)+($L$257*Visualisation!$G$125)+($M$257*Visualisation!$G$125)+($N$257*Visualisation!$G$125)+($O$257*Visualisation!$G$125)+($P$257*Visualisation!$G$125)+($Q$257*Visualisation!$G$125)+($R$257*Visualisation!$G$125)</f>
        <v>0</v>
      </c>
      <c r="CH99" s="2"/>
      <c r="CJ99" s="21">
        <f>(($L$249*Visualisation!$G$125)+($L$250*Visualisation!$G$125)+($L$251*Visualisation!$G$125)+($L$252*Visualisation!$G$125)+($L$253*Visualisation!$G$125)+($L$254*Visualisation!$G$125)+($L$255*Visualisation!$G$125)+($L$256*Visualisation!$G$125)+($L$257*Visualisation!$G$125)+($L$258*Visualisation!$G$125)+($L$259*Visualisation!$G$125)+($L$260*Visualisation!$G$125)+($L$261*Visualisation!$G$125)+($L$262*Visualisation!$G$125)+($L$263*Visualisation!$G$125)+($L$264*Visualisation!$G$125))*$BD$86</f>
        <v>0</v>
      </c>
      <c r="CK99" s="21">
        <f>($C$258*Visualisation!$G$125)+($D$258*Visualisation!$G$125)+($E$258*Visualisation!$G$125)+($F$258*Visualisation!$G$125)+($G$258*Visualisation!$G$125)+($H$258*Visualisation!$G$125)+($I$258*Visualisation!$G$125)+($J$258*Visualisation!$G$125)+($K$258*Visualisation!$G$125)+($L$258*Visualisation!$G$125)+($M$258*Visualisation!$G$125)+($N$258*Visualisation!$G$125)+($O$258*Visualisation!$G$125)+($P$258*Visualisation!$G$125)+($Q$258*Visualisation!$G$125)+($R$258*Visualisation!$G$125)</f>
        <v>0</v>
      </c>
      <c r="CL99" s="2"/>
      <c r="CN99" s="21">
        <f>(($M$249*Visualisation!$G$125)+($M$250*Visualisation!$G$125)+($M$251*Visualisation!$G$125)+($M$252*Visualisation!$G$125)+($M$253*Visualisation!$G$125)+($M$254*Visualisation!$G$125)+($M$255*Visualisation!$G$125)+($M$256*Visualisation!$G$125)+($M$257*Visualisation!$G$125)+($M$258*Visualisation!$G$125)+($M$259*Visualisation!$G$125)+($M$260*Visualisation!$G$125)+($M$261*Visualisation!$G$125)+($M$262*Visualisation!$G$125)+($M$263*Visualisation!$G$125)+($M$264*Visualisation!$G$125))*$BD$86</f>
        <v>0</v>
      </c>
      <c r="CO99" s="21">
        <f>($C$259*Visualisation!$G$125)+($D$259*Visualisation!$G$125)+($E$259*Visualisation!$G$125)+($F$259*Visualisation!$G$125)+($G$259*Visualisation!$G$125)+($H$259*Visualisation!$G$125)+($I$259*Visualisation!$G$125)+($J$259*Visualisation!$G$125)+($K$259*Visualisation!$G$125)+($L$259*Visualisation!$G$125)+($M$259*Visualisation!$G$125)+($N$259*Visualisation!$G$125)+($O$259*Visualisation!$G$125)+($P$259*Visualisation!$G$125)+($Q$259*Visualisation!$G$125)+($R$259*Visualisation!$G$125)</f>
        <v>0</v>
      </c>
      <c r="CP99" s="2"/>
      <c r="CR99" s="21">
        <f>(($N$249*Visualisation!$G$125)+($N$250*Visualisation!$G$125)+($N$251*Visualisation!$G$125)+($N$252*Visualisation!$G$125)+($N$253*Visualisation!$G$125)+($N$254*Visualisation!$G$125)+($N$255*Visualisation!$G$125)+($N$256*Visualisation!$G$125)+($N$257*Visualisation!$G$125)+($N$258*Visualisation!$G$125)+($N$259*Visualisation!$G$125)+($N$260*Visualisation!$G$125)+($N$261*Visualisation!$G$125)+($N$262*Visualisation!$G$125)+($N$263*Visualisation!$G$125)+($N$264*Visualisation!$G$125))*$BD$86</f>
        <v>0</v>
      </c>
      <c r="CS99" s="21">
        <f>($C$260*Visualisation!$G$125)+($D$260*Visualisation!$G$125)+($E$260*Visualisation!$G$125)+($F$260*Visualisation!$G$125)+($G$260*Visualisation!$G$125)+($H$260*Visualisation!$G$125)+($I$260*Visualisation!$G$125)+($J$260*Visualisation!$G$125)+($K$260*Visualisation!$G$125)+($L$260*Visualisation!$G$125)+($M$260*Visualisation!$G$125)+($N$260*Visualisation!$G$125)+($O$260*Visualisation!$G$125)+($P$260*Visualisation!$G$125)+($Q$260*Visualisation!$G$125)+($R$260*Visualisation!$G$125)</f>
        <v>0</v>
      </c>
      <c r="CT99" s="2"/>
      <c r="CV99" s="21">
        <f>(($O$249*Visualisation!$G$125)+($O$250*Visualisation!$G$125)+($O$251*Visualisation!$G$125)+($O$252*Visualisation!$G$125)+($O$253*Visualisation!$G$125)+($O$254*Visualisation!$G$125)+($O$255*Visualisation!$G$125)+($O$256*Visualisation!$G$125)+($O$257*Visualisation!$G$125)+($O$258*Visualisation!$G$125)+($O$259*Visualisation!$G$125)+($O$260*Visualisation!$G$125)+($O$261*Visualisation!$G$125)+($O$262*Visualisation!$G$125)+($O$263*Visualisation!$G$125)+($O$264*Visualisation!$G$125))*$BD$86</f>
        <v>0</v>
      </c>
      <c r="CW99" s="21">
        <f>($C$261*Visualisation!$G$125)+($D$261*Visualisation!$G$125)+($E$261*Visualisation!$G$125)+($F$261*Visualisation!$G$125)+($G$261*Visualisation!$G$125)+($H$261*Visualisation!$G$125)+($I$261*Visualisation!$G$125)+($J$261*Visualisation!$G$125)+($K$261*Visualisation!$G$125)+($L$261*Visualisation!$G$125)+($M$261*Visualisation!$G$125)+($N$261*Visualisation!$G$125)+($O$261*Visualisation!$G$125)+($P$261*Visualisation!$G$125)+($Q$261*Visualisation!$G$125)+($R$261*Visualisation!$G$125)</f>
        <v>0</v>
      </c>
      <c r="CX99" s="2"/>
      <c r="CZ99" s="21">
        <f>(($P$249*Visualisation!$G$125)+($P$250*Visualisation!$G$125)+($P$251*Visualisation!$G$125)+($P$252*Visualisation!$G$125)+($P$253*Visualisation!$G$125)+($P$254*Visualisation!$G$125)+($P$255*Visualisation!$G$125)+($P$256*Visualisation!$G$125)+($P$257*Visualisation!$G$125)+($P$258*Visualisation!$G$125)+($P$259*Visualisation!$G$125)+($P$260*Visualisation!$G$125)+($P$261*Visualisation!$G$125)+($P$262*Visualisation!$G$125)+($P$263*Visualisation!$G$125)+($P$264*Visualisation!$G$125))*$BD$86</f>
        <v>0</v>
      </c>
      <c r="DA99" s="21">
        <f>($C$262*Visualisation!$G$125)+($D$262*Visualisation!$G$125)+($E$262*Visualisation!$G$125)+($F$262*Visualisation!$G$125)+($G$262*Visualisation!$G$125)+($H$262*Visualisation!$G$125)+($I$262*Visualisation!$G$125)+($J$262*Visualisation!$G$125)+($K$262*Visualisation!$G$125)+($L$262*Visualisation!$G$125)+($M$262*Visualisation!$G$125)+($N$262*Visualisation!$G$125)+($O$262*Visualisation!$G$125)+($P$262*Visualisation!$G$125)+($Q$262*Visualisation!$G$125)+($R$262*Visualisation!$G$125)</f>
        <v>0</v>
      </c>
      <c r="DB99" s="2"/>
      <c r="DD99" s="21">
        <f>(($Q$249*Visualisation!$G$125)+($Q$250*Visualisation!$G$125)+($Q$251*Visualisation!$G$125)+($Q$252*Visualisation!$G$125)+($Q$253*Visualisation!$G$125)+($Q$254*Visualisation!$G$125)+($Q$255*Visualisation!$G$125)+($Q$256*Visualisation!$G$125)+($Q$257*Visualisation!$G$125)+($Q$258*Visualisation!$G$125)+($Q$259*Visualisation!$G$125)+($Q$260*Visualisation!$G$125)+($Q$261*Visualisation!$G$125)+($Q$262*Visualisation!$G$125)+($Q$263*Visualisation!$G$125)+($Q$264*Visualisation!$G$125))*$BD$86</f>
        <v>0</v>
      </c>
      <c r="DE99" s="21">
        <f>($C$263*Visualisation!$G$125)+($D$263*Visualisation!$G$125)+($E$263*Visualisation!$G$125)+($F$263*Visualisation!$G$125)+($G$263*Visualisation!$G$125)+($H$263*Visualisation!$G$125)+($I$263*Visualisation!$G$125)+($J$263*Visualisation!$G$125)+($K$263*Visualisation!$G$125)+($L$263*Visualisation!$G$125)+($M$263*Visualisation!$G$125)+($N$263*Visualisation!$G$125)+($O$263*Visualisation!$G$125)+($P$263*Visualisation!$G$125)+($Q$263*Visualisation!$G$125)+($R$263*Visualisation!$G$125)</f>
        <v>0</v>
      </c>
      <c r="DF99" s="2"/>
      <c r="DH99" s="21">
        <f>(($R$249*Visualisation!$G$125)+($R$250*Visualisation!$G$125)+($R$251*Visualisation!$G$125)+($R$252*Visualisation!$G$125)+($R$253*Visualisation!$G$125)+($R$254*Visualisation!$G$125)+($R$255*Visualisation!$G$125)+($R$256*Visualisation!$G$125)+($R$257*Visualisation!$G$125)+($R$258*Visualisation!$G$125)+($R$259*Visualisation!$G$125)+($R$260*Visualisation!$G$125)+($R$261*Visualisation!$G$125)+($R$262*Visualisation!$G$125)+($R$263*Visualisation!$G$125)+($R$264*Visualisation!$G$125))*$BD$86</f>
        <v>0</v>
      </c>
      <c r="DI99" s="21">
        <f>($C$264*Visualisation!$G$125)+($D$264*Visualisation!$G$125)+($E$264*Visualisation!$G$125)+($F$264*Visualisation!$G$125)+($G$264*Visualisation!$G$125)+($H$264*Visualisation!$G$125)+($I$264*Visualisation!$G$125)+($J$264*Visualisation!$G$125)+($K$264*Visualisation!$G$125)+($L$264*Visualisation!$G$125)+($M$264*Visualisation!$G$125)+($N$264*Visualisation!$G$125)+($O$264*Visualisation!$G$125)+($P$264*Visualisation!$G$125)+($Q$264*Visualisation!$G$125)+($R$264*Visualisation!$G$125)</f>
        <v>0</v>
      </c>
      <c r="DJ99" s="2"/>
      <c r="DO99" s="253"/>
    </row>
    <row r="100" spans="1:119" ht="17.100000000000001" customHeight="1">
      <c r="A100" s="185" t="s">
        <v>251</v>
      </c>
      <c r="B100" s="160" t="s">
        <v>116</v>
      </c>
      <c r="C100" s="43" t="s">
        <v>301</v>
      </c>
      <c r="D100" s="43" t="s">
        <v>151</v>
      </c>
      <c r="E100" s="43" t="s">
        <v>242</v>
      </c>
      <c r="F100" s="43" t="s">
        <v>243</v>
      </c>
      <c r="G100" s="43" t="s">
        <v>244</v>
      </c>
      <c r="H100" s="43" t="s">
        <v>203</v>
      </c>
      <c r="I100" s="43" t="s">
        <v>204</v>
      </c>
      <c r="J100" s="26" t="s">
        <v>73</v>
      </c>
      <c r="K100" s="26" t="s">
        <v>72</v>
      </c>
      <c r="L100" s="26" t="s">
        <v>71</v>
      </c>
      <c r="M100" s="43" t="s">
        <v>70</v>
      </c>
      <c r="N100" s="43" t="s">
        <v>338</v>
      </c>
      <c r="O100" s="43" t="s">
        <v>89</v>
      </c>
      <c r="P100" s="43" t="s">
        <v>88</v>
      </c>
      <c r="Q100" s="43" t="s">
        <v>87</v>
      </c>
      <c r="R100" s="26" t="s">
        <v>325</v>
      </c>
      <c r="S100" s="1"/>
      <c r="T100" s="1"/>
      <c r="U100" s="1"/>
      <c r="W100" s="254"/>
      <c r="X100" s="2"/>
      <c r="Y100" s="2"/>
      <c r="Z100" s="19"/>
      <c r="AA100" s="159" t="s">
        <v>307</v>
      </c>
      <c r="AB100" s="21">
        <f>IFERROR((C91*Visualisation!$G$117)+(C112*Visualisation!$G$118)+(C133*Visualisation!$G$119)+(C154*Visualisation!$G$120)+(C175*Visualisation!$G$121)+(C196*Visualisation!$G$122)+(C217*Visualisation!$G$123)+(C238*Visualisation!$G$124)+(C259*Visualisation!$G$125),"-")</f>
        <v>1.6874094386791604E-3</v>
      </c>
      <c r="AC100" s="21">
        <f>IFERROR((D91*Visualisation!$G$117)+(D112*Visualisation!$G$118)+(D133*Visualisation!$G$119)+(D154*Visualisation!$G$120)+(D175*Visualisation!$G$121)+(D196*Visualisation!$G$122)+(D217*Visualisation!$G$123)+(D238*Visualisation!$G$124)+(D259*Visualisation!$G$125),"-")</f>
        <v>1.7858888671034023E-3</v>
      </c>
      <c r="AD100" s="21">
        <f>IFERROR((E91*Visualisation!$G$117)+(E112*Visualisation!$G$118)+(E133*Visualisation!$G$119)+(E154*Visualisation!$G$120)+(E175*Visualisation!$G$121)+(E196*Visualisation!$G$122)+(E217*Visualisation!$G$123)+(E238*Visualisation!$G$124)+(E259*Visualisation!$G$125),"-")</f>
        <v>3.1657487497690207E-2</v>
      </c>
      <c r="AE100" s="21">
        <f>IFERROR((F91*Visualisation!$G$117)+(F112*Visualisation!$G$118)+(F133*Visualisation!$G$119)+(F154*Visualisation!$G$120)+(F175*Visualisation!$G$121)+(F196*Visualisation!$G$122)+(F217*Visualisation!$G$123)+(F238*Visualisation!$G$124)+(F259*Visualisation!$G$125),"-")</f>
        <v>1.7162958706489816E-3</v>
      </c>
      <c r="AF100" s="21">
        <f>IFERROR((G91*Visualisation!$G$117)+(G112*Visualisation!$G$118)+(G133*Visualisation!$G$119)+(G154*Visualisation!$G$120)+(G175*Visualisation!$G$121)+(G196*Visualisation!$G$122)+(G217*Visualisation!$G$123)+(G238*Visualisation!$G$124)+(G259*Visualisation!$G$125),"-")</f>
        <v>1.8029232963605812E-3</v>
      </c>
      <c r="AG100" s="21">
        <f>IFERROR((H91*Visualisation!$G$117)+(H112*Visualisation!$G$118)+(H133*Visualisation!$G$119)+(H154*Visualisation!$G$120)+(H175*Visualisation!$G$121)+(H196*Visualisation!$G$122)+(H217*Visualisation!$G$123)+(H238*Visualisation!$G$124)+(H259*Visualisation!$G$125),"-")</f>
        <v>8.053520266981461E-3</v>
      </c>
      <c r="AH100" s="21">
        <f>IFERROR((I91*Visualisation!$G$117)+(I112*Visualisation!$G$118)+(I133*Visualisation!$G$119)+(I154*Visualisation!$G$120)+(I175*Visualisation!$G$121)+(I196*Visualisation!$G$122)+(I217*Visualisation!$G$123)+(I238*Visualisation!$G$124)+(I259*Visualisation!$G$125),"-")</f>
        <v>0.14336613142145913</v>
      </c>
      <c r="AI100" s="21">
        <f>IFERROR((J91*Visualisation!$G$117)+(J112*Visualisation!$G$118)+(J133*Visualisation!$G$119)+(J154*Visualisation!$G$120)+(J175*Visualisation!$G$121)+(J196*Visualisation!$G$122)+(J217*Visualisation!$G$123)+(J238*Visualisation!$G$124)+(J259*Visualisation!$G$125),"-")</f>
        <v>0.13985379406886678</v>
      </c>
      <c r="AJ100" s="21">
        <f>IFERROR((K91*Visualisation!$G$117)+(K112*Visualisation!$G$118)+(K133*Visualisation!$G$119)+(K154*Visualisation!$G$120)+(K175*Visualisation!$G$121)+(K196*Visualisation!$G$122)+(K217*Visualisation!$G$123)+(K238*Visualisation!$G$124)+(K259*Visualisation!$G$125),"-")</f>
        <v>0.23482833871832465</v>
      </c>
      <c r="AK100" s="21">
        <f>IFERROR((L91*Visualisation!$G$117)+(L112*Visualisation!$G$118)+(L133*Visualisation!$G$119)+(L154*Visualisation!$G$120)+(L175*Visualisation!$G$121)+(L196*Visualisation!$G$122)+(L217*Visualisation!$G$123)+(L238*Visualisation!$G$124)+(L259*Visualisation!$G$125),"-")</f>
        <v>3.0496896953453255E-3</v>
      </c>
      <c r="AL100" s="21">
        <f>IFERROR((M91*Visualisation!$G$117)+(M112*Visualisation!$G$118)+(M133*Visualisation!$G$119)+(M154*Visualisation!$G$120)+(M175*Visualisation!$G$121)+(M196*Visualisation!$G$122)+(M217*Visualisation!$G$123)+(M238*Visualisation!$G$124)+(M259*Visualisation!$G$125),"-")</f>
        <v>0</v>
      </c>
      <c r="AM100" s="21">
        <f>IFERROR((N91*Visualisation!$G$117)+(N112*Visualisation!$G$118)+(N133*Visualisation!$G$119)+(N154*Visualisation!$G$120)+(N175*Visualisation!$G$121)+(N196*Visualisation!$G$122)+(N217*Visualisation!$G$123)+(N238*Visualisation!$G$124)+(N259*Visualisation!$G$125),"-")</f>
        <v>5.6620837570216541E-2</v>
      </c>
      <c r="AN100" s="21">
        <f>IFERROR((O91*Visualisation!$G$117)+(O112*Visualisation!$G$118)+(O133*Visualisation!$G$119)+(O154*Visualisation!$G$120)+(O175*Visualisation!$G$121)+(O196*Visualisation!$G$122)+(O217*Visualisation!$G$123)+(O238*Visualisation!$G$124)+(O259*Visualisation!$G$125),"-")</f>
        <v>0.3922188434001409</v>
      </c>
      <c r="AO100" s="21">
        <f>IFERROR((P91*Visualisation!$G$117)+(P112*Visualisation!$G$118)+(P133*Visualisation!$G$119)+(P154*Visualisation!$G$120)+(P175*Visualisation!$G$121)+(P196*Visualisation!$G$122)+(P217*Visualisation!$G$123)+(P238*Visualisation!$G$124)+(P259*Visualisation!$G$125),"-")</f>
        <v>8.8450978101815396E-3</v>
      </c>
      <c r="AP100" s="21">
        <f>IFERROR((Q91*Visualisation!$G$117)+(Q112*Visualisation!$G$118)+(Q133*Visualisation!$G$119)+(Q154*Visualisation!$G$120)+(Q175*Visualisation!$G$121)+(Q196*Visualisation!$G$122)+(Q217*Visualisation!$G$123)+(Q238*Visualisation!$G$124)+(Q259*Visualisation!$G$125),"-")</f>
        <v>2.6501989859651466E-3</v>
      </c>
      <c r="AQ100" s="202">
        <f>IFERROR((R91*Visualisation!$G$117)+(R112*Visualisation!$G$118)+(R133*Visualisation!$G$119)+(R154*Visualisation!$G$120)+(R175*Visualisation!$G$121)+(R196*Visualisation!$G$122)+(R217*Visualisation!$G$123)+(R238*Visualisation!$G$124)+(R259*Visualisation!$G$125),"-")</f>
        <v>5.5689686018561578E-2</v>
      </c>
      <c r="AR100" s="21">
        <f t="shared" si="5"/>
        <v>1.0838261429265252</v>
      </c>
      <c r="AS100" s="1"/>
      <c r="AT100" s="1"/>
      <c r="AU100" s="1"/>
      <c r="AV100" s="249"/>
      <c r="AX100" s="51">
        <v>251</v>
      </c>
      <c r="AY100" s="212" t="s">
        <v>246</v>
      </c>
      <c r="AZ100" s="214"/>
      <c r="BA100" s="214"/>
      <c r="BB100" s="214">
        <f>BA101-AZ101</f>
        <v>1.6842603044082216</v>
      </c>
      <c r="BC100" s="21"/>
      <c r="BD100" s="214"/>
      <c r="BE100" s="214"/>
      <c r="BF100" s="214">
        <f>BE101-BD101</f>
        <v>1.761154422626042</v>
      </c>
      <c r="BG100" s="21"/>
      <c r="BH100" s="178"/>
      <c r="BI100" s="178"/>
      <c r="BJ100" s="214">
        <f>BI101-BH101</f>
        <v>1.4242499539007911</v>
      </c>
      <c r="BK100" s="21"/>
      <c r="BL100" s="178"/>
      <c r="BM100" s="178"/>
      <c r="BN100" s="214">
        <f>BM101-BL101</f>
        <v>0.56696605086602059</v>
      </c>
      <c r="BO100" s="21"/>
      <c r="BP100" s="178"/>
      <c r="BQ100" s="178"/>
      <c r="BR100" s="214">
        <f>BQ101-BP101</f>
        <v>0.63820317805205862</v>
      </c>
      <c r="BS100" s="21"/>
      <c r="BT100" s="178"/>
      <c r="BU100" s="178"/>
      <c r="BV100" s="214">
        <f>BU101-BT101</f>
        <v>0.44640009655996193</v>
      </c>
      <c r="BW100" s="21"/>
      <c r="BX100" s="178"/>
      <c r="BY100" s="219"/>
      <c r="BZ100" s="214">
        <f>BY101-BX101</f>
        <v>-2.5130507324551945</v>
      </c>
      <c r="CB100" s="178"/>
      <c r="CC100" s="219"/>
      <c r="CD100" s="214">
        <f>CC101-CB101</f>
        <v>-2.4055361314807842</v>
      </c>
      <c r="CF100" s="178"/>
      <c r="CG100" s="219"/>
      <c r="CH100" s="214">
        <f>CG101-CF101</f>
        <v>-3.7865980353948565</v>
      </c>
      <c r="CJ100" s="178"/>
      <c r="CK100" s="219"/>
      <c r="CL100" s="214">
        <f>CK101-CJ101</f>
        <v>1.661416515607872E-2</v>
      </c>
      <c r="CN100" s="178"/>
      <c r="CO100" s="219"/>
      <c r="CP100" s="214">
        <f>CO101-CN101</f>
        <v>0.15360263425261089</v>
      </c>
      <c r="CR100" s="178"/>
      <c r="CS100" s="219"/>
      <c r="CT100" s="214">
        <f>CS101-CR101</f>
        <v>-0.74381290242086229</v>
      </c>
      <c r="CV100" s="178"/>
      <c r="CW100" s="219"/>
      <c r="CX100" s="214">
        <f>CW101-CV101</f>
        <v>1.9759766626933333</v>
      </c>
      <c r="CZ100" s="178"/>
      <c r="DA100" s="219"/>
      <c r="DB100" s="214">
        <f>DA101-CZ101</f>
        <v>1.3711557851781087</v>
      </c>
      <c r="DD100" s="178"/>
      <c r="DE100" s="219"/>
      <c r="DF100" s="214">
        <f>DE101-DD101</f>
        <v>0.38022312268735525</v>
      </c>
      <c r="DH100" s="178"/>
      <c r="DI100" s="219"/>
      <c r="DJ100" s="214">
        <f>DI101-DH101</f>
        <v>-0.94073124620163084</v>
      </c>
      <c r="DO100" s="253"/>
    </row>
    <row r="101" spans="1:119" ht="15.75">
      <c r="A101" s="184">
        <v>65</v>
      </c>
      <c r="B101" s="161" t="s">
        <v>207</v>
      </c>
      <c r="C101" s="181" t="s">
        <v>42</v>
      </c>
      <c r="D101" s="155" t="s">
        <v>43</v>
      </c>
      <c r="E101" s="155" t="s">
        <v>44</v>
      </c>
      <c r="F101" s="155" t="s">
        <v>334</v>
      </c>
      <c r="G101" s="155" t="s">
        <v>161</v>
      </c>
      <c r="H101" s="155" t="s">
        <v>162</v>
      </c>
      <c r="I101" s="155" t="s">
        <v>56</v>
      </c>
      <c r="J101" s="155" t="s">
        <v>57</v>
      </c>
      <c r="K101" s="155" t="s">
        <v>58</v>
      </c>
      <c r="L101" s="155" t="s">
        <v>306</v>
      </c>
      <c r="M101" s="155" t="s">
        <v>307</v>
      </c>
      <c r="N101" s="155" t="s">
        <v>308</v>
      </c>
      <c r="O101" s="155" t="s">
        <v>309</v>
      </c>
      <c r="P101" s="155" t="s">
        <v>310</v>
      </c>
      <c r="Q101" s="155" t="s">
        <v>311</v>
      </c>
      <c r="R101" s="182" t="s">
        <v>205</v>
      </c>
      <c r="S101" s="170" t="s">
        <v>154</v>
      </c>
      <c r="T101" s="168">
        <f>T102*BD86</f>
        <v>-8.6850254096397528</v>
      </c>
      <c r="U101" s="1"/>
      <c r="V101" s="2"/>
      <c r="W101" s="254"/>
      <c r="X101" s="2"/>
      <c r="Y101" s="2"/>
      <c r="Z101" s="19"/>
      <c r="AA101" s="159" t="s">
        <v>308</v>
      </c>
      <c r="AB101" s="21">
        <f>IFERROR((C92*Visualisation!$G$117)+(C113*Visualisation!$G$118)+(C134*Visualisation!$G$119)+(C155*Visualisation!$G$120)+(C176*Visualisation!$G$121)+(C197*Visualisation!$G$122)+(C218*Visualisation!$G$123)+(C239*Visualisation!$G$124)+(C260*Visualisation!$G$125),"-")</f>
        <v>8.4953256075090411E-4</v>
      </c>
      <c r="AC101" s="21">
        <f>IFERROR((D92*Visualisation!$G$117)+(D113*Visualisation!$G$118)+(D134*Visualisation!$G$119)+(D155*Visualisation!$G$120)+(D176*Visualisation!$G$121)+(D197*Visualisation!$G$122)+(D218*Visualisation!$G$123)+(D239*Visualisation!$G$124)+(D260*Visualisation!$G$125),"-")</f>
        <v>6.8057323634996842E-4</v>
      </c>
      <c r="AD101" s="21">
        <f>IFERROR((E92*Visualisation!$G$117)+(E113*Visualisation!$G$118)+(E134*Visualisation!$G$119)+(E155*Visualisation!$G$120)+(E176*Visualisation!$G$121)+(E197*Visualisation!$G$122)+(E218*Visualisation!$G$123)+(E239*Visualisation!$G$124)+(E260*Visualisation!$G$125),"-")</f>
        <v>1.2118111634025596E-3</v>
      </c>
      <c r="AE101" s="21">
        <f>IFERROR((F92*Visualisation!$G$117)+(F113*Visualisation!$G$118)+(F134*Visualisation!$G$119)+(F155*Visualisation!$G$120)+(F176*Visualisation!$G$121)+(F197*Visualisation!$G$122)+(F218*Visualisation!$G$123)+(F239*Visualisation!$G$124)+(F260*Visualisation!$G$125),"-")</f>
        <v>1.3601545182904129E-4</v>
      </c>
      <c r="AF101" s="21">
        <f>IFERROR((G92*Visualisation!$G$117)+(G113*Visualisation!$G$118)+(G134*Visualisation!$G$119)+(G155*Visualisation!$G$120)+(G176*Visualisation!$G$121)+(G197*Visualisation!$G$122)+(G218*Visualisation!$G$123)+(G239*Visualisation!$G$124)+(G260*Visualisation!$G$125),"-")</f>
        <v>1.5496249964734308E-4</v>
      </c>
      <c r="AG101" s="21">
        <f>IFERROR((H92*Visualisation!$G$117)+(H113*Visualisation!$G$118)+(H134*Visualisation!$G$119)+(H155*Visualisation!$G$120)+(H176*Visualisation!$G$121)+(H197*Visualisation!$G$122)+(H218*Visualisation!$G$123)+(H239*Visualisation!$G$124)+(H260*Visualisation!$G$125),"-")</f>
        <v>2.0440750513677218E-4</v>
      </c>
      <c r="AH101" s="21">
        <f>IFERROR((I92*Visualisation!$G$117)+(I113*Visualisation!$G$118)+(I134*Visualisation!$G$119)+(I155*Visualisation!$G$120)+(I176*Visualisation!$G$121)+(I197*Visualisation!$G$122)+(I218*Visualisation!$G$123)+(I239*Visualisation!$G$124)+(I260*Visualisation!$G$125),"-")</f>
        <v>0.12852045955526464</v>
      </c>
      <c r="AI101" s="21">
        <f>IFERROR((J92*Visualisation!$G$117)+(J113*Visualisation!$G$118)+(J134*Visualisation!$G$119)+(J155*Visualisation!$G$120)+(J176*Visualisation!$G$121)+(J197*Visualisation!$G$122)+(J218*Visualisation!$G$123)+(J239*Visualisation!$G$124)+(J260*Visualisation!$G$125),"-")</f>
        <v>0.12645824370423858</v>
      </c>
      <c r="AJ101" s="21">
        <f>IFERROR((K92*Visualisation!$G$117)+(K113*Visualisation!$G$118)+(K134*Visualisation!$G$119)+(K155*Visualisation!$G$120)+(K176*Visualisation!$G$121)+(K197*Visualisation!$G$122)+(K218*Visualisation!$G$123)+(K239*Visualisation!$G$124)+(K260*Visualisation!$G$125),"-")</f>
        <v>0.14210641672648439</v>
      </c>
      <c r="AK101" s="21">
        <f>IFERROR((L92*Visualisation!$G$117)+(L113*Visualisation!$G$118)+(L134*Visualisation!$G$119)+(L155*Visualisation!$G$120)+(L176*Visualisation!$G$121)+(L197*Visualisation!$G$122)+(L218*Visualisation!$G$123)+(L239*Visualisation!$G$124)+(L260*Visualisation!$G$125),"-")</f>
        <v>1.0174062623414805E-4</v>
      </c>
      <c r="AL101" s="21">
        <f>IFERROR((M92*Visualisation!$G$117)+(M113*Visualisation!$G$118)+(M134*Visualisation!$G$119)+(M155*Visualisation!$G$120)+(M176*Visualisation!$G$121)+(M197*Visualisation!$G$122)+(M218*Visualisation!$G$123)+(M239*Visualisation!$G$124)+(M260*Visualisation!$G$125),"-")</f>
        <v>9.7310833727942683E-5</v>
      </c>
      <c r="AM101" s="21">
        <f>IFERROR((N92*Visualisation!$G$117)+(N113*Visualisation!$G$118)+(N134*Visualisation!$G$119)+(N155*Visualisation!$G$120)+(N176*Visualisation!$G$121)+(N197*Visualisation!$G$122)+(N218*Visualisation!$G$123)+(N239*Visualisation!$G$124)+(N260*Visualisation!$G$125),"-")</f>
        <v>0</v>
      </c>
      <c r="AN101" s="21">
        <f>IFERROR((O92*Visualisation!$G$117)+(O113*Visualisation!$G$118)+(O134*Visualisation!$G$119)+(O155*Visualisation!$G$120)+(O176*Visualisation!$G$121)+(O197*Visualisation!$G$122)+(O218*Visualisation!$G$123)+(O239*Visualisation!$G$124)+(O260*Visualisation!$G$125),"-")</f>
        <v>0.3921076874515691</v>
      </c>
      <c r="AO101" s="21">
        <f>IFERROR((P92*Visualisation!$G$117)+(P113*Visualisation!$G$118)+(P134*Visualisation!$G$119)+(P155*Visualisation!$G$120)+(P176*Visualisation!$G$121)+(P197*Visualisation!$G$122)+(P218*Visualisation!$G$123)+(P239*Visualisation!$G$124)+(P260*Visualisation!$G$125),"-")</f>
        <v>8.3287576693841237E-4</v>
      </c>
      <c r="AP101" s="21">
        <f>IFERROR((Q92*Visualisation!$G$117)+(Q113*Visualisation!$G$118)+(Q134*Visualisation!$G$119)+(Q155*Visualisation!$G$120)+(Q176*Visualisation!$G$121)+(Q197*Visualisation!$G$122)+(Q218*Visualisation!$G$123)+(Q239*Visualisation!$G$124)+(Q260*Visualisation!$G$125),"-")</f>
        <v>1.6690444800278035E-4</v>
      </c>
      <c r="AQ101" s="202">
        <f>IFERROR((R92*Visualisation!$G$117)+(R113*Visualisation!$G$118)+(R134*Visualisation!$G$119)+(R155*Visualisation!$G$120)+(R176*Visualisation!$G$121)+(R197*Visualisation!$G$122)+(R218*Visualisation!$G$123)+(R239*Visualisation!$G$124)+(R260*Visualisation!$G$125),"-")</f>
        <v>4.8035465035364357E-2</v>
      </c>
      <c r="AR101" s="21">
        <f t="shared" si="5"/>
        <v>0.84166440656494113</v>
      </c>
      <c r="AS101" s="1"/>
      <c r="AT101" s="1"/>
      <c r="AU101" s="1"/>
      <c r="AV101" s="249"/>
      <c r="AX101" s="51">
        <v>272</v>
      </c>
      <c r="AY101" s="213" t="s">
        <v>253</v>
      </c>
      <c r="AZ101" s="178">
        <f>SUM(AZ91:AZ99)*$BD$86</f>
        <v>0.48302154172071821</v>
      </c>
      <c r="BA101" s="178">
        <f>SUM(BA91:BA99)</f>
        <v>2.1672818461289398</v>
      </c>
      <c r="BB101" s="178"/>
      <c r="BC101" s="22"/>
      <c r="BD101" s="178">
        <f>SUM(BD91:BD99)*$BD$86</f>
        <v>0.47825372328457766</v>
      </c>
      <c r="BE101" s="178">
        <f>SUM(BE91:BE99)</f>
        <v>2.2394081459106197</v>
      </c>
      <c r="BF101" s="178"/>
      <c r="BG101" s="22"/>
      <c r="BH101" s="178">
        <f>SUM(BH91:BH99)*$BD$86</f>
        <v>0.76824435488048937</v>
      </c>
      <c r="BI101" s="178">
        <f>SUM(BI91:BI99)</f>
        <v>2.1924943087812805</v>
      </c>
      <c r="BJ101" s="178"/>
      <c r="BK101" s="22"/>
      <c r="BL101" s="178">
        <f>SUM(BL91:BL99)*$BD$86</f>
        <v>0.69661080955313359</v>
      </c>
      <c r="BM101" s="178">
        <f>SUM(BM91:BM99)</f>
        <v>1.2635768604191542</v>
      </c>
      <c r="BN101" s="178"/>
      <c r="BO101" s="22"/>
      <c r="BP101" s="178">
        <f>SUM(BP91:BP99)*$BD$86</f>
        <v>0.67359001594116064</v>
      </c>
      <c r="BQ101" s="178">
        <f>SUM(BQ91:BQ99)</f>
        <v>1.3117931939932193</v>
      </c>
      <c r="BR101" s="178"/>
      <c r="BS101" s="22"/>
      <c r="BT101" s="178">
        <f>SUM(BT91:BT99)*$BD$86</f>
        <v>0.76701496089695631</v>
      </c>
      <c r="BU101" s="178">
        <f>SUM(BU91:BU99)</f>
        <v>1.2134150574569182</v>
      </c>
      <c r="BV101" s="178"/>
      <c r="BW101" s="22"/>
      <c r="BX101" s="178">
        <f>SUM(BX91:BX99)*$BD$86</f>
        <v>3.045202239978833</v>
      </c>
      <c r="BY101" s="178">
        <f>SUM(BY91:BY99)</f>
        <v>0.53215150752363838</v>
      </c>
      <c r="BZ101" s="214"/>
      <c r="CB101" s="178">
        <f>SUM(CB91:CB99)*$BD$86</f>
        <v>2.9741695535543546</v>
      </c>
      <c r="CC101" s="178">
        <f>SUM(CC91:CC99)</f>
        <v>0.56863342207357059</v>
      </c>
      <c r="CD101" s="214"/>
      <c r="CF101" s="178">
        <f>SUM(CF91:CF99)*$BD$86</f>
        <v>4.152116671188784</v>
      </c>
      <c r="CG101" s="178">
        <f>SUM(CG91:CG99)</f>
        <v>0.36551863579392729</v>
      </c>
      <c r="CH101" s="214"/>
      <c r="CJ101" s="178">
        <f>SUM(CJ91:CJ99)*$BD$86</f>
        <v>0.99730439230638113</v>
      </c>
      <c r="CK101" s="178">
        <f>SUM(CK91:CK99)</f>
        <v>1.0139185574624598</v>
      </c>
      <c r="CL101" s="214"/>
      <c r="CN101" s="178">
        <f>SUM(CN91:CN99)*$BD$86</f>
        <v>0.93022350867391435</v>
      </c>
      <c r="CO101" s="178">
        <f>SUM(CO91:CO99)</f>
        <v>1.0838261429265252</v>
      </c>
      <c r="CP101" s="214"/>
      <c r="CR101" s="178">
        <f>SUM(CR91:CR99)*$BD$86</f>
        <v>1.5854773089858032</v>
      </c>
      <c r="CS101" s="178">
        <f>SUM(CS91:CS99)</f>
        <v>0.8416644065649409</v>
      </c>
      <c r="CT101" s="214"/>
      <c r="CV101" s="178">
        <f>SUM(CV91:CV99)*$BD$86</f>
        <v>5.7880821025514209</v>
      </c>
      <c r="CW101" s="178">
        <f>SUM(CW91:CW99)</f>
        <v>7.7640587652447541</v>
      </c>
      <c r="CX101" s="214"/>
      <c r="CZ101" s="178">
        <f>SUM(CZ91:CZ99)*$BD$86</f>
        <v>0.55429456358378404</v>
      </c>
      <c r="DA101" s="178">
        <f>SUM(DA91:DA99)</f>
        <v>1.9254503487618926</v>
      </c>
      <c r="DB101" s="214"/>
      <c r="DD101" s="178">
        <f>SUM(DD91:DD99)*$BD$86</f>
        <v>0.78901301316336536</v>
      </c>
      <c r="DE101" s="178">
        <f>SUM(DE91:DE99)</f>
        <v>1.1692361358507206</v>
      </c>
      <c r="DF101" s="214"/>
      <c r="DH101" s="178">
        <f>SUM(DH91:DH99)*$BD$86</f>
        <v>1.9572918363600158</v>
      </c>
      <c r="DI101" s="178">
        <f>SUM(DI91:DI99)</f>
        <v>1.016560590158385</v>
      </c>
      <c r="DJ101" s="214"/>
      <c r="DO101" s="253"/>
    </row>
    <row r="102" spans="1:119" ht="15.75">
      <c r="A102" s="35" t="s">
        <v>51</v>
      </c>
      <c r="B102" s="159" t="s">
        <v>230</v>
      </c>
      <c r="C102" s="162">
        <f>IF((Visualisation!E$65-Visualisation!$E$65)&gt;0,(1-(EXP(-(((Visualisation!E$65-Visualisation!$E$65)^2)/(2*($T$101^2)))))),0)</f>
        <v>0</v>
      </c>
      <c r="D102" s="162">
        <f>IF((Visualisation!F$65-Visualisation!$E$65)&gt;0,(1-(EXP(-(((Visualisation!F$65-Visualisation!$E$65)^2)/(2*($T$101^2)))))),0)</f>
        <v>0</v>
      </c>
      <c r="E102" s="162">
        <f>IF((Visualisation!G$65-Visualisation!$E$65)&gt;0,(1-(EXP(-(((Visualisation!G$65-Visualisation!$E$65)^2)/(2*($T$101^2)))))),0)</f>
        <v>0</v>
      </c>
      <c r="F102" s="162">
        <f>IF((Visualisation!H$65-Visualisation!$E$65)&gt;0,(1-(EXP(-(((Visualisation!H$65-Visualisation!$E$65)^2)/(2*($T$101^2)))))),0)</f>
        <v>9.5457275000030761E-2</v>
      </c>
      <c r="G102" s="162">
        <f>IF((Visualisation!I$65-Visualisation!$E$65)&gt;0,(1-(EXP(-(((Visualisation!I$65-Visualisation!$E$65)^2)/(2*($T$101^2)))))),0)</f>
        <v>8.5496054042779712E-2</v>
      </c>
      <c r="H102" s="162">
        <f>IF((Visualisation!J$65-Visualisation!$E$65)&gt;0,(1-(EXP(-(((Visualisation!J$65-Visualisation!$E$65)^2)/(2*($T$101^2)))))),0)</f>
        <v>0.10442540181025106</v>
      </c>
      <c r="I102" s="162">
        <f>IF((Visualisation!K$65-Visualisation!$E$65)&gt;0,(1-(EXP(-(((Visualisation!K$65-Visualisation!$E$65)^2)/(2*($T$101^2)))))),0)</f>
        <v>0.50985335565943957</v>
      </c>
      <c r="J102" s="162">
        <f>IF((Visualisation!L$65-Visualisation!$E$65)&gt;0,(1-(EXP(-(((Visualisation!L$65-Visualisation!$E$65)^2)/(2*($T$101^2)))))),0)</f>
        <v>0.49916730421815714</v>
      </c>
      <c r="K102" s="162">
        <f>IF((Visualisation!M$65-Visualisation!$E$65)&gt;0,(1-(EXP(-(((Visualisation!M$65-Visualisation!$E$65)^2)/(2*($T$101^2)))))),0)</f>
        <v>0.43935656243233168</v>
      </c>
      <c r="L102" s="162">
        <f>IF((Visualisation!N$65-Visualisation!$E$65)&gt;0,(1-(EXP(-(((Visualisation!N$65-Visualisation!$E$65)^2)/(2*($T$101^2)))))),0)</f>
        <v>0.20771082933530471</v>
      </c>
      <c r="M102" s="162">
        <f>IF((Visualisation!O$65-Visualisation!$E$65)&gt;0,(1-(EXP(-(((Visualisation!O$65-Visualisation!$E$65)^2)/(2*($T$101^2)))))),0)</f>
        <v>0.19305003800162335</v>
      </c>
      <c r="N102" s="162">
        <f>IF((Visualisation!P$65-Visualisation!$E$65)&gt;0,(1-(EXP(-(((Visualisation!P$65-Visualisation!$E$65)^2)/(2*($T$101^2)))))),0)</f>
        <v>0.21230325165469566</v>
      </c>
      <c r="O102" s="162">
        <f>IF((Visualisation!Q$65-Visualisation!$E$65)&gt;0,(1-(EXP(-(((Visualisation!Q$65-Visualisation!$E$65)^2)/(2*($T$101^2)))))),0)</f>
        <v>0</v>
      </c>
      <c r="P102" s="162">
        <f>IF((Visualisation!R$65-Visualisation!$E$65)&gt;0,(1-(EXP(-(((Visualisation!R$65-Visualisation!$E$65)^2)/(2*($T$101^2)))))),0)</f>
        <v>3.7165532455346595E-3</v>
      </c>
      <c r="Q102" s="162">
        <f>IF((Visualisation!S$65-Visualisation!$E$65)&gt;0,(1-(EXP(-(((Visualisation!S$65-Visualisation!$E$65)^2)/(2*($T$101^2)))))),0)</f>
        <v>0.13767112466787756</v>
      </c>
      <c r="R102" s="162">
        <f>IF((Visualisation!T$65-Visualisation!$E$65)&gt;0,(1-(EXP(-(((Visualisation!T$65-Visualisation!$E$65)^2)/(2*($T$101^2)))))),0)</f>
        <v>0.49327495494521634</v>
      </c>
      <c r="S102" s="170" t="s">
        <v>340</v>
      </c>
      <c r="T102" s="169">
        <f>Svalues!U22</f>
        <v>8.6850254096397528</v>
      </c>
      <c r="U102" s="1"/>
      <c r="V102" s="2"/>
      <c r="W102" s="254"/>
      <c r="X102" s="2"/>
      <c r="Y102" s="2"/>
      <c r="Z102" s="19"/>
      <c r="AA102" s="159" t="s">
        <v>85</v>
      </c>
      <c r="AB102" s="21">
        <f>IFERROR((C93*Visualisation!$G$117)+(C114*Visualisation!$G$118)+(C135*Visualisation!$G$119)+(C156*Visualisation!$G$120)+(C177*Visualisation!$G$121)+(C198*Visualisation!$G$122)+(C219*Visualisation!$G$123)+(C240*Visualisation!$G$124)+(C261*Visualisation!$G$125),"-")</f>
        <v>0.45402525328893029</v>
      </c>
      <c r="AC102" s="21">
        <f>IFERROR((D93*Visualisation!$G$117)+(D114*Visualisation!$G$118)+(D135*Visualisation!$G$119)+(D156*Visualisation!$G$120)+(D177*Visualisation!$G$121)+(D198*Visualisation!$G$122)+(D219*Visualisation!$G$123)+(D240*Visualisation!$G$124)+(D261*Visualisation!$G$125),"-")</f>
        <v>0.45243252017155272</v>
      </c>
      <c r="AD102" s="21">
        <f>IFERROR((E93*Visualisation!$G$117)+(E114*Visualisation!$G$118)+(E135*Visualisation!$G$119)+(E156*Visualisation!$G$120)+(E177*Visualisation!$G$121)+(E198*Visualisation!$G$122)+(E219*Visualisation!$G$123)+(E240*Visualisation!$G$124)+(E261*Visualisation!$G$125),"-")</f>
        <v>0.48120646465410954</v>
      </c>
      <c r="AE102" s="21">
        <f>IFERROR((F93*Visualisation!$G$117)+(F114*Visualisation!$G$118)+(F135*Visualisation!$G$119)+(F156*Visualisation!$G$120)+(F177*Visualisation!$G$121)+(F198*Visualisation!$G$122)+(F219*Visualisation!$G$123)+(F240*Visualisation!$G$124)+(F261*Visualisation!$G$125),"-")</f>
        <v>0.50997016156260266</v>
      </c>
      <c r="AF102" s="21">
        <f>IFERROR((G93*Visualisation!$G$117)+(G114*Visualisation!$G$118)+(G135*Visualisation!$G$119)+(G156*Visualisation!$G$120)+(G177*Visualisation!$G$121)+(G198*Visualisation!$G$122)+(G219*Visualisation!$G$123)+(G240*Visualisation!$G$124)+(G261*Visualisation!$G$125),"-")</f>
        <v>0.5080519959435702</v>
      </c>
      <c r="AG102" s="21">
        <f>IFERROR((H93*Visualisation!$G$117)+(H114*Visualisation!$G$118)+(H135*Visualisation!$G$119)+(H156*Visualisation!$G$120)+(H177*Visualisation!$G$121)+(H198*Visualisation!$G$122)+(H219*Visualisation!$G$123)+(H240*Visualisation!$G$124)+(H261*Visualisation!$G$125),"-")</f>
        <v>0.52753051352808389</v>
      </c>
      <c r="AH102" s="21">
        <f>IFERROR((I93*Visualisation!$G$117)+(I114*Visualisation!$G$118)+(I135*Visualisation!$G$119)+(I156*Visualisation!$G$120)+(I177*Visualisation!$G$121)+(I198*Visualisation!$G$122)+(I219*Visualisation!$G$123)+(I240*Visualisation!$G$124)+(I261*Visualisation!$G$125),"-")</f>
        <v>0.54572225853551037</v>
      </c>
      <c r="AI102" s="21">
        <f>IFERROR((J93*Visualisation!$G$117)+(J114*Visualisation!$G$118)+(J135*Visualisation!$G$119)+(J156*Visualisation!$G$120)+(J177*Visualisation!$G$121)+(J198*Visualisation!$G$122)+(J219*Visualisation!$G$123)+(J240*Visualisation!$G$124)+(J261*Visualisation!$G$125),"-")</f>
        <v>0.53719463130386735</v>
      </c>
      <c r="AJ102" s="21">
        <f>IFERROR((K93*Visualisation!$G$117)+(K114*Visualisation!$G$118)+(K135*Visualisation!$G$119)+(K156*Visualisation!$G$120)+(K177*Visualisation!$G$121)+(K198*Visualisation!$G$122)+(K219*Visualisation!$G$123)+(K240*Visualisation!$G$124)+(K261*Visualisation!$G$125),"-")</f>
        <v>0.59088364240841251</v>
      </c>
      <c r="AK102" s="21">
        <f>IFERROR((L93*Visualisation!$G$117)+(L114*Visualisation!$G$118)+(L135*Visualisation!$G$119)+(L156*Visualisation!$G$120)+(L177*Visualisation!$G$121)+(L198*Visualisation!$G$122)+(L219*Visualisation!$G$123)+(L240*Visualisation!$G$124)+(L261*Visualisation!$G$125),"-")</f>
        <v>0.53473972381184853</v>
      </c>
      <c r="AL102" s="21">
        <f>IFERROR((M93*Visualisation!$G$117)+(M114*Visualisation!$G$118)+(M135*Visualisation!$G$119)+(M156*Visualisation!$G$120)+(M177*Visualisation!$G$121)+(M198*Visualisation!$G$122)+(M219*Visualisation!$G$123)+(M240*Visualisation!$G$124)+(M261*Visualisation!$G$125),"-")</f>
        <v>0.51855771138649209</v>
      </c>
      <c r="AM102" s="21">
        <f>IFERROR((N93*Visualisation!$G$117)+(N114*Visualisation!$G$118)+(N135*Visualisation!$G$119)+(N156*Visualisation!$G$120)+(N177*Visualisation!$G$121)+(N198*Visualisation!$G$122)+(N219*Visualisation!$G$123)+(N240*Visualisation!$G$124)+(N261*Visualisation!$G$125),"-")</f>
        <v>0.56933909875039612</v>
      </c>
      <c r="AN102" s="21">
        <f>IFERROR((O93*Visualisation!$G$117)+(O114*Visualisation!$G$118)+(O135*Visualisation!$G$119)+(O156*Visualisation!$G$120)+(O177*Visualisation!$G$121)+(O198*Visualisation!$G$122)+(O219*Visualisation!$G$123)+(O240*Visualisation!$G$124)+(O261*Visualisation!$G$125),"-")</f>
        <v>0</v>
      </c>
      <c r="AO102" s="21">
        <f>IFERROR((P93*Visualisation!$G$117)+(P114*Visualisation!$G$118)+(P135*Visualisation!$G$119)+(P156*Visualisation!$G$120)+(P177*Visualisation!$G$121)+(P198*Visualisation!$G$122)+(P219*Visualisation!$G$123)+(P240*Visualisation!$G$124)+(P261*Visualisation!$G$125),"-")</f>
        <v>0.48554649566660202</v>
      </c>
      <c r="AP102" s="21">
        <f>IFERROR((Q93*Visualisation!$G$117)+(Q114*Visualisation!$G$118)+(Q135*Visualisation!$G$119)+(Q156*Visualisation!$G$120)+(Q177*Visualisation!$G$121)+(Q198*Visualisation!$G$122)+(Q219*Visualisation!$G$123)+(Q240*Visualisation!$G$124)+(Q261*Visualisation!$G$125),"-")</f>
        <v>0.52150638838319308</v>
      </c>
      <c r="AQ102" s="202">
        <f>IFERROR((R93*Visualisation!$G$117)+(R114*Visualisation!$G$118)+(R135*Visualisation!$G$119)+(R156*Visualisation!$G$120)+(R177*Visualisation!$G$121)+(R198*Visualisation!$G$122)+(R219*Visualisation!$G$123)+(R240*Visualisation!$G$124)+(R261*Visualisation!$G$125),"-")</f>
        <v>0.5273519058495828</v>
      </c>
      <c r="AR102" s="21">
        <f t="shared" si="5"/>
        <v>7.764058765244755</v>
      </c>
      <c r="AS102" s="1"/>
      <c r="AT102" s="1"/>
      <c r="AU102" s="1"/>
      <c r="AV102" s="249"/>
      <c r="DO102" s="253"/>
    </row>
    <row r="103" spans="1:119">
      <c r="A103" s="35" t="s">
        <v>151</v>
      </c>
      <c r="B103" s="159" t="s">
        <v>231</v>
      </c>
      <c r="C103" s="163">
        <f>IF((Visualisation!E$65-Visualisation!$F$65)&gt;0,(1-(EXP(-(((Visualisation!E$65-Visualisation!$F$65)^2)/(2*($T$101^2)))))),0)</f>
        <v>4.573669129844804E-4</v>
      </c>
      <c r="D103" s="163">
        <f>IF((Visualisation!F$65-Visualisation!$F$65)&gt;0,(1-(EXP(-(((Visualisation!F$65-Visualisation!$F$65)^2)/(2*($T$101^2)))))),0)</f>
        <v>0</v>
      </c>
      <c r="E103" s="163">
        <f>IF((Visualisation!G$65-Visualisation!$F$65)&gt;0,(1-(EXP(-(((Visualisation!G$65-Visualisation!$F$65)^2)/(2*($T$101^2)))))),0)</f>
        <v>0</v>
      </c>
      <c r="F103" s="163">
        <f>IF((Visualisation!H$65-Visualisation!$F$65)&gt;0,(1-(EXP(-(((Visualisation!H$65-Visualisation!$F$65)^2)/(2*($T$101^2)))))),0)</f>
        <v>0.10803871802066456</v>
      </c>
      <c r="G103" s="163">
        <f>IF((Visualisation!I$65-Visualisation!$F$65)&gt;0,(1-(EXP(-(((Visualisation!I$65-Visualisation!$F$65)^2)/(2*($T$101^2)))))),0)</f>
        <v>9.7529587835404108E-2</v>
      </c>
      <c r="H103" s="163">
        <f>IF((Visualisation!J$65-Visualisation!$F$65)&gt;0,(1-(EXP(-(((Visualisation!J$65-Visualisation!$F$65)^2)/(2*($T$101^2)))))),0)</f>
        <v>0.11746204689357254</v>
      </c>
      <c r="I103" s="163">
        <f>IF((Visualisation!K$65-Visualisation!$F$65)&gt;0,(1-(EXP(-(((Visualisation!K$65-Visualisation!$F$65)^2)/(2*($T$101^2)))))),0)</f>
        <v>0.52745871800113497</v>
      </c>
      <c r="J103" s="163">
        <f>IF((Visualisation!L$65-Visualisation!$F$65)&gt;0,(1-(EXP(-(((Visualisation!L$65-Visualisation!$F$65)^2)/(2*($T$101^2)))))),0)</f>
        <v>0.51689062426109245</v>
      </c>
      <c r="K103" s="163">
        <f>IF((Visualisation!M$65-Visualisation!$F$65)&gt;0,(1-(EXP(-(((Visualisation!M$65-Visualisation!$F$65)^2)/(2*($T$101^2)))))),0)</f>
        <v>0.45755489207444855</v>
      </c>
      <c r="L103" s="163">
        <f>IF((Visualisation!N$65-Visualisation!$F$65)&gt;0,(1-(EXP(-(((Visualisation!N$65-Visualisation!$F$65)^2)/(2*($T$101^2)))))),0)</f>
        <v>0.22425180002201317</v>
      </c>
      <c r="M103" s="163">
        <f>IF((Visualisation!O$65-Visualisation!$F$65)&gt;0,(1-(EXP(-(((Visualisation!O$65-Visualisation!$F$65)^2)/(2*($T$101^2)))))),0)</f>
        <v>0.20924150518263462</v>
      </c>
      <c r="N103" s="163">
        <f>IF((Visualisation!P$65-Visualisation!$F$65)&gt;0,(1-(EXP(-(((Visualisation!P$65-Visualisation!$F$65)^2)/(2*($T$101^2)))))),0)</f>
        <v>0.22894583114807632</v>
      </c>
      <c r="O103" s="163">
        <f>IF((Visualisation!Q$65-Visualisation!$F$65)&gt;0,(1-(EXP(-(((Visualisation!Q$65-Visualisation!$F$65)^2)/(2*($T$101^2)))))),0)</f>
        <v>0</v>
      </c>
      <c r="P103" s="163">
        <f>IF((Visualisation!R$65-Visualisation!$F$65)&gt;0,(1-(EXP(-(((Visualisation!R$65-Visualisation!$F$65)^2)/(2*($T$101^2)))))),0)</f>
        <v>6.7682156591497566E-3</v>
      </c>
      <c r="Q103" s="163">
        <f>IF((Visualisation!S$65-Visualisation!$F$65)&gt;0,(1-(EXP(-(((Visualisation!S$65-Visualisation!$F$65)^2)/(2*($T$101^2)))))),0)</f>
        <v>0.15213963615010673</v>
      </c>
      <c r="R103" s="163">
        <f>IF((Visualisation!T$65-Visualisation!$F$65)&gt;0,(1-(EXP(-(((Visualisation!T$65-Visualisation!$F$65)^2)/(2*($T$101^2)))))),0)</f>
        <v>0.511059090596784</v>
      </c>
      <c r="S103" s="19"/>
      <c r="T103" s="12"/>
      <c r="U103" s="19"/>
      <c r="V103" s="2"/>
      <c r="W103" s="254"/>
      <c r="X103" s="2"/>
      <c r="Y103" s="2"/>
      <c r="Z103" s="19"/>
      <c r="AA103" s="159" t="s">
        <v>339</v>
      </c>
      <c r="AB103" s="21">
        <f>IFERROR((C94*Visualisation!$G$117)+(C115*Visualisation!$G$118)+(C136*Visualisation!$G$119)+(C157*Visualisation!$G$120)+(C178*Visualisation!$G$121)+(C199*Visualisation!$G$122)+(C220*Visualisation!$G$123)+(C241*Visualisation!$G$124)+(C262*Visualisation!$G$125),"-")</f>
        <v>2.2406516476177361E-3</v>
      </c>
      <c r="AC103" s="21">
        <f>IFERROR((D94*Visualisation!$G$117)+(D115*Visualisation!$G$118)+(D136*Visualisation!$G$119)+(D157*Visualisation!$G$120)+(D178*Visualisation!$G$121)+(D199*Visualisation!$G$122)+(D220*Visualisation!$G$123)+(D241*Visualisation!$G$124)+(D262*Visualisation!$G$125),"-")</f>
        <v>1.8583761600626026E-3</v>
      </c>
      <c r="AD103" s="21">
        <f>IFERROR((E94*Visualisation!$G$117)+(E115*Visualisation!$G$118)+(E136*Visualisation!$G$119)+(E157*Visualisation!$G$120)+(E178*Visualisation!$G$121)+(E199*Visualisation!$G$122)+(E220*Visualisation!$G$123)+(E241*Visualisation!$G$124)+(E262*Visualisation!$G$125),"-")</f>
        <v>9.8282886278781012E-3</v>
      </c>
      <c r="AE103" s="21">
        <f>IFERROR((F94*Visualisation!$G$117)+(F115*Visualisation!$G$118)+(F136*Visualisation!$G$119)+(F157*Visualisation!$G$120)+(F178*Visualisation!$G$121)+(F199*Visualisation!$G$122)+(F220*Visualisation!$G$123)+(F241*Visualisation!$G$124)+(F262*Visualisation!$G$125),"-")</f>
        <v>2.9415819397271892E-2</v>
      </c>
      <c r="AF103" s="21">
        <f>IFERROR((G94*Visualisation!$G$117)+(G115*Visualisation!$G$118)+(G136*Visualisation!$G$119)+(G157*Visualisation!$G$120)+(G178*Visualisation!$G$121)+(G199*Visualisation!$G$122)+(G220*Visualisation!$G$123)+(G241*Visualisation!$G$124)+(G262*Visualisation!$G$125),"-")</f>
        <v>2.5084590975178407E-2</v>
      </c>
      <c r="AG103" s="21">
        <f>IFERROR((H94*Visualisation!$G$117)+(H115*Visualisation!$G$118)+(H136*Visualisation!$G$119)+(H157*Visualisation!$G$120)+(H178*Visualisation!$G$121)+(H199*Visualisation!$G$122)+(H220*Visualisation!$G$123)+(H241*Visualisation!$G$124)+(H262*Visualisation!$G$125),"-")</f>
        <v>3.1882291459973386E-2</v>
      </c>
      <c r="AH103" s="21">
        <f>IFERROR((I94*Visualisation!$G$117)+(I115*Visualisation!$G$118)+(I136*Visualisation!$G$119)+(I157*Visualisation!$G$120)+(I178*Visualisation!$G$121)+(I199*Visualisation!$G$122)+(I220*Visualisation!$G$123)+(I241*Visualisation!$G$124)+(I262*Visualisation!$G$125),"-")</f>
        <v>0.29136071307256528</v>
      </c>
      <c r="AI103" s="21">
        <f>IFERROR((J94*Visualisation!$G$117)+(J115*Visualisation!$G$118)+(J136*Visualisation!$G$119)+(J157*Visualisation!$G$120)+(J178*Visualisation!$G$121)+(J199*Visualisation!$G$122)+(J220*Visualisation!$G$123)+(J241*Visualisation!$G$124)+(J262*Visualisation!$G$125),"-")</f>
        <v>0.28848075043878485</v>
      </c>
      <c r="AJ103" s="21">
        <f>IFERROR((K94*Visualisation!$G$117)+(K115*Visualisation!$G$118)+(K136*Visualisation!$G$119)+(K157*Visualisation!$G$120)+(K178*Visualisation!$G$121)+(K199*Visualisation!$G$122)+(K220*Visualisation!$G$123)+(K241*Visualisation!$G$124)+(K262*Visualisation!$G$125),"-")</f>
        <v>0.35140609585835642</v>
      </c>
      <c r="AK103" s="21">
        <f>IFERROR((L94*Visualisation!$G$117)+(L115*Visualisation!$G$118)+(L136*Visualisation!$G$119)+(L157*Visualisation!$G$120)+(L178*Visualisation!$G$121)+(L199*Visualisation!$G$122)+(L220*Visualisation!$G$123)+(L241*Visualisation!$G$124)+(L262*Visualisation!$G$125),"-")</f>
        <v>7.758795061218958E-2</v>
      </c>
      <c r="AL103" s="21">
        <f>IFERROR((M94*Visualisation!$G$117)+(M115*Visualisation!$G$118)+(M136*Visualisation!$G$119)+(M157*Visualisation!$G$120)+(M178*Visualisation!$G$121)+(M199*Visualisation!$G$122)+(M220*Visualisation!$G$123)+(M241*Visualisation!$G$124)+(M262*Visualisation!$G$125),"-")</f>
        <v>7.1796251319325835E-2</v>
      </c>
      <c r="AM103" s="21">
        <f>IFERROR((N94*Visualisation!$G$117)+(N115*Visualisation!$G$118)+(N136*Visualisation!$G$119)+(N157*Visualisation!$G$120)+(N178*Visualisation!$G$121)+(N199*Visualisation!$G$122)+(N220*Visualisation!$G$123)+(N241*Visualisation!$G$124)+(N262*Visualisation!$G$125),"-")</f>
        <v>0.10779878061162709</v>
      </c>
      <c r="AN103" s="21">
        <f>IFERROR((O94*Visualisation!$G$117)+(O115*Visualisation!$G$118)+(O136*Visualisation!$G$119)+(O157*Visualisation!$G$120)+(O178*Visualisation!$G$121)+(O199*Visualisation!$G$122)+(O220*Visualisation!$G$123)+(O241*Visualisation!$G$124)+(O262*Visualisation!$G$125),"-")</f>
        <v>0.39313450043420967</v>
      </c>
      <c r="AO103" s="21">
        <f>IFERROR((P94*Visualisation!$G$117)+(P115*Visualisation!$G$118)+(P136*Visualisation!$G$119)+(P157*Visualisation!$G$120)+(P178*Visualisation!$G$121)+(P199*Visualisation!$G$122)+(P220*Visualisation!$G$123)+(P241*Visualisation!$G$124)+(P262*Visualisation!$G$125),"-")</f>
        <v>0</v>
      </c>
      <c r="AP103" s="21">
        <f>IFERROR((Q94*Visualisation!$G$117)+(Q115*Visualisation!$G$118)+(Q136*Visualisation!$G$119)+(Q157*Visualisation!$G$120)+(Q178*Visualisation!$G$121)+(Q199*Visualisation!$G$122)+(Q220*Visualisation!$G$123)+(Q241*Visualisation!$G$124)+(Q262*Visualisation!$G$125),"-")</f>
        <v>4.4802771748693362E-2</v>
      </c>
      <c r="AQ103" s="202">
        <f>IFERROR((R94*Visualisation!$G$117)+(R115*Visualisation!$G$118)+(R136*Visualisation!$G$119)+(R157*Visualisation!$G$120)+(R178*Visualisation!$G$121)+(R199*Visualisation!$G$122)+(R220*Visualisation!$G$123)+(R241*Visualisation!$G$124)+(R262*Visualisation!$G$125),"-")</f>
        <v>0.19877251639815832</v>
      </c>
      <c r="AR103" s="21">
        <f t="shared" si="5"/>
        <v>1.9254503487618926</v>
      </c>
      <c r="AS103" s="1"/>
      <c r="AT103" s="1"/>
      <c r="AU103" s="1"/>
      <c r="AV103" s="249"/>
      <c r="AX103" s="11"/>
      <c r="DO103" s="253"/>
    </row>
    <row r="104" spans="1:119">
      <c r="A104" s="35" t="s">
        <v>293</v>
      </c>
      <c r="B104" s="159" t="s">
        <v>232</v>
      </c>
      <c r="C104" s="163">
        <f>IF((Visualisation!E$65-Visualisation!$G$65)&gt;0,(1-(EXP(-(((Visualisation!E$65-Visualisation!$G$65)^2)/(2*($T$101^2)))))),0)</f>
        <v>1.4081803795568115E-3</v>
      </c>
      <c r="D104" s="163">
        <f>IF((Visualisation!F$65-Visualisation!$G$65)&gt;0,(1-(EXP(-(((Visualisation!F$65-Visualisation!$G$65)^2)/(2*($T$101^2)))))),0)</f>
        <v>2.6080031185615749E-4</v>
      </c>
      <c r="E104" s="163">
        <f>IF((Visualisation!G$65-Visualisation!$G$65)&gt;0,(1-(EXP(-(((Visualisation!G$65-Visualisation!$G$65)^2)/(2*($T$101^2)))))),0)</f>
        <v>0</v>
      </c>
      <c r="F104" s="163">
        <f>IF((Visualisation!H$65-Visualisation!$G$65)&gt;0,(1-(EXP(-(((Visualisation!H$65-Visualisation!$G$65)^2)/(2*($T$101^2)))))),0)</f>
        <v>0.11795770046616239</v>
      </c>
      <c r="G104" s="163">
        <f>IF((Visualisation!I$65-Visualisation!$G$65)&gt;0,(1-(EXP(-(((Visualisation!I$65-Visualisation!$G$65)^2)/(2*($T$101^2)))))),0)</f>
        <v>0.1070525157875124</v>
      </c>
      <c r="H104" s="163">
        <f>IF((Visualisation!J$65-Visualisation!$G$65)&gt;0,(1-(EXP(-(((Visualisation!J$65-Visualisation!$G$65)^2)/(2*($T$101^2)))))),0)</f>
        <v>0.12770902818767049</v>
      </c>
      <c r="I104" s="163">
        <f>IF((Visualisation!K$65-Visualisation!$G$65)&gt;0,(1-(EXP(-(((Visualisation!K$65-Visualisation!$G$65)^2)/(2*($T$101^2)))))),0)</f>
        <v>0.54061073561165407</v>
      </c>
      <c r="J104" s="163">
        <f>IF((Visualisation!L$65-Visualisation!$G$65)&gt;0,(1-(EXP(-(((Visualisation!L$65-Visualisation!$G$65)^2)/(2*($T$101^2)))))),0)</f>
        <v>0.53014151542960408</v>
      </c>
      <c r="K104" s="163">
        <f>IF((Visualisation!M$65-Visualisation!$G$65)&gt;0,(1-(EXP(-(((Visualisation!M$65-Visualisation!$G$65)^2)/(2*($T$101^2)))))),0)</f>
        <v>0.47122452540983006</v>
      </c>
      <c r="L104" s="163">
        <f>IF((Visualisation!N$65-Visualisation!$G$65)&gt;0,(1-(EXP(-(((Visualisation!N$65-Visualisation!$G$65)^2)/(2*($T$101^2)))))),0)</f>
        <v>0.2369752852641499</v>
      </c>
      <c r="M104" s="163">
        <f>IF((Visualisation!O$65-Visualisation!$G$65)&gt;0,(1-(EXP(-(((Visualisation!O$65-Visualisation!$G$65)^2)/(2*($T$101^2)))))),0)</f>
        <v>0.22172392121193363</v>
      </c>
      <c r="N104" s="163">
        <f>IF((Visualisation!P$65-Visualisation!$G$65)&gt;0,(1-(EXP(-(((Visualisation!P$65-Visualisation!$G$65)^2)/(2*($T$101^2)))))),0)</f>
        <v>0.24173896904190406</v>
      </c>
      <c r="O104" s="163">
        <f>IF((Visualisation!Q$65-Visualisation!$G$65)&gt;0,(1-(EXP(-(((Visualisation!Q$65-Visualisation!$G$65)^2)/(2*($T$101^2)))))),0)</f>
        <v>0</v>
      </c>
      <c r="P104" s="163">
        <f>IF((Visualisation!R$65-Visualisation!$G$65)&gt;0,(1-(EXP(-(((Visualisation!R$65-Visualisation!$G$65)^2)/(2*($T$101^2)))))),0)</f>
        <v>9.6668977039885418E-3</v>
      </c>
      <c r="Q104" s="163">
        <f>IF((Visualisation!S$65-Visualisation!$G$65)&gt;0,(1-(EXP(-(((Visualisation!S$65-Visualisation!$G$65)^2)/(2*($T$101^2)))))),0)</f>
        <v>0.16341097542670779</v>
      </c>
      <c r="R104" s="163">
        <f>IF((Visualisation!T$65-Visualisation!$G$65)&gt;0,(1-(EXP(-(((Visualisation!T$65-Visualisation!$G$65)^2)/(2*($T$101^2)))))),0)</f>
        <v>0.52436143330839302</v>
      </c>
      <c r="S104" s="19"/>
      <c r="T104" s="2"/>
      <c r="U104" s="1"/>
      <c r="V104" s="2"/>
      <c r="W104" s="254"/>
      <c r="X104" s="2"/>
      <c r="Y104" s="2"/>
      <c r="Z104" s="19"/>
      <c r="AA104" s="159" t="s">
        <v>311</v>
      </c>
      <c r="AB104" s="21">
        <f>IFERROR((C95*Visualisation!$G$117)+(C116*Visualisation!$G$118)+(C137*Visualisation!$G$119)+(C158*Visualisation!$G$120)+(C179*Visualisation!$G$121)+(C200*Visualisation!$G$122)+(C221*Visualisation!$G$123)+(C242*Visualisation!$G$124)+(C263*Visualisation!$G$125),"-")</f>
        <v>3.7298647055382553E-3</v>
      </c>
      <c r="AC104" s="21">
        <f>IFERROR((D95*Visualisation!$G$117)+(D116*Visualisation!$G$118)+(D137*Visualisation!$G$119)+(D158*Visualisation!$G$120)+(D179*Visualisation!$G$121)+(D200*Visualisation!$G$122)+(D221*Visualisation!$G$123)+(D242*Visualisation!$G$124)+(D263*Visualisation!$G$125),"-")</f>
        <v>3.1539233065541405E-3</v>
      </c>
      <c r="AD104" s="21">
        <f>IFERROR((E95*Visualisation!$G$117)+(E116*Visualisation!$G$118)+(E137*Visualisation!$G$119)+(E158*Visualisation!$G$120)+(E179*Visualisation!$G$121)+(E200*Visualisation!$G$122)+(E221*Visualisation!$G$123)+(E242*Visualisation!$G$124)+(E263*Visualisation!$G$125),"-")</f>
        <v>2.2403643408755163E-2</v>
      </c>
      <c r="AE104" s="21">
        <f>IFERROR((F95*Visualisation!$G$117)+(F116*Visualisation!$G$118)+(F137*Visualisation!$G$119)+(F158*Visualisation!$G$120)+(F179*Visualisation!$G$121)+(F200*Visualisation!$G$122)+(F221*Visualisation!$G$123)+(F242*Visualisation!$G$124)+(F263*Visualisation!$G$125),"-")</f>
        <v>9.3869919505040192E-4</v>
      </c>
      <c r="AF104" s="21">
        <f>IFERROR((G95*Visualisation!$G$117)+(G116*Visualisation!$G$118)+(G137*Visualisation!$G$119)+(G158*Visualisation!$G$120)+(G179*Visualisation!$G$121)+(G200*Visualisation!$G$122)+(G221*Visualisation!$G$123)+(G242*Visualisation!$G$124)+(G263*Visualisation!$G$125),"-")</f>
        <v>3.1820593873502223E-4</v>
      </c>
      <c r="AG104" s="21">
        <f>IFERROR((H95*Visualisation!$G$117)+(H116*Visualisation!$G$118)+(H137*Visualisation!$G$119)+(H158*Visualisation!$G$120)+(H179*Visualisation!$G$121)+(H200*Visualisation!$G$122)+(H221*Visualisation!$G$123)+(H242*Visualisation!$G$124)+(H263*Visualisation!$G$125),"-")</f>
        <v>2.1824653309767015E-3</v>
      </c>
      <c r="AH104" s="21">
        <f>IFERROR((I95*Visualisation!$G$117)+(I116*Visualisation!$G$118)+(I137*Visualisation!$G$119)+(I158*Visualisation!$G$120)+(I179*Visualisation!$G$121)+(I200*Visualisation!$G$122)+(I221*Visualisation!$G$123)+(I242*Visualisation!$G$124)+(I263*Visualisation!$G$125),"-")</f>
        <v>0.17110381506382394</v>
      </c>
      <c r="AI104" s="21">
        <f>IFERROR((J95*Visualisation!$G$117)+(J116*Visualisation!$G$118)+(J137*Visualisation!$G$119)+(J158*Visualisation!$G$120)+(J179*Visualisation!$G$121)+(J200*Visualisation!$G$122)+(J221*Visualisation!$G$123)+(J242*Visualisation!$G$124)+(J263*Visualisation!$G$125),"-")</f>
        <v>0.16883492330538463</v>
      </c>
      <c r="AJ104" s="21">
        <f>IFERROR((K95*Visualisation!$G$117)+(K116*Visualisation!$G$118)+(K137*Visualisation!$G$119)+(K158*Visualisation!$G$120)+(K179*Visualisation!$G$121)+(K200*Visualisation!$G$122)+(K221*Visualisation!$G$123)+(K242*Visualisation!$G$124)+(K263*Visualisation!$G$125),"-")</f>
        <v>0.2507580570241531</v>
      </c>
      <c r="AK104" s="21">
        <f>IFERROR((L95*Visualisation!$G$117)+(L116*Visualisation!$G$118)+(L137*Visualisation!$G$119)+(L158*Visualisation!$G$120)+(L179*Visualisation!$G$121)+(L200*Visualisation!$G$122)+(L221*Visualisation!$G$123)+(L242*Visualisation!$G$124)+(L263*Visualisation!$G$125),"-")</f>
        <v>9.2110906751041426E-3</v>
      </c>
      <c r="AL104" s="21">
        <f>IFERROR((M95*Visualisation!$G$117)+(M116*Visualisation!$G$118)+(M137*Visualisation!$G$119)+(M158*Visualisation!$G$120)+(M179*Visualisation!$G$121)+(M200*Visualisation!$G$122)+(M221*Visualisation!$G$123)+(M242*Visualisation!$G$124)+(M263*Visualisation!$G$125),"-")</f>
        <v>7.4801395766758818E-3</v>
      </c>
      <c r="AM104" s="21">
        <f>IFERROR((N95*Visualisation!$G$117)+(N116*Visualisation!$G$118)+(N137*Visualisation!$G$119)+(N158*Visualisation!$G$120)+(N179*Visualisation!$G$121)+(N200*Visualisation!$G$122)+(N221*Visualisation!$G$123)+(N242*Visualisation!$G$124)+(N263*Visualisation!$G$125),"-")</f>
        <v>5.2532346732002508E-2</v>
      </c>
      <c r="AN104" s="21">
        <f>IFERROR((O95*Visualisation!$G$117)+(O116*Visualisation!$G$118)+(O137*Visualisation!$G$119)+(O158*Visualisation!$G$120)+(O179*Visualisation!$G$121)+(O200*Visualisation!$G$122)+(O221*Visualisation!$G$123)+(O242*Visualisation!$G$124)+(O263*Visualisation!$G$125),"-")</f>
        <v>0.39381282055500494</v>
      </c>
      <c r="AO104" s="21">
        <f>IFERROR((P95*Visualisation!$G$117)+(P116*Visualisation!$G$118)+(P137*Visualisation!$G$119)+(P158*Visualisation!$G$120)+(P179*Visualisation!$G$121)+(P200*Visualisation!$G$122)+(P221*Visualisation!$G$123)+(P242*Visualisation!$G$124)+(P263*Visualisation!$G$125),"-")</f>
        <v>3.6325592867175239E-3</v>
      </c>
      <c r="AP104" s="21">
        <f>IFERROR((Q95*Visualisation!$G$117)+(Q116*Visualisation!$G$118)+(Q137*Visualisation!$G$119)+(Q158*Visualisation!$G$120)+(Q179*Visualisation!$G$121)+(Q200*Visualisation!$G$122)+(Q221*Visualisation!$G$123)+(Q242*Visualisation!$G$124)+(Q263*Visualisation!$G$125),"-")</f>
        <v>0</v>
      </c>
      <c r="AQ104" s="202">
        <f>IFERROR((R95*Visualisation!$G$117)+(R116*Visualisation!$G$118)+(R137*Visualisation!$G$119)+(R158*Visualisation!$G$120)+(R179*Visualisation!$G$121)+(R200*Visualisation!$G$122)+(R221*Visualisation!$G$123)+(R242*Visualisation!$G$124)+(R263*Visualisation!$G$125),"-")</f>
        <v>7.9143581746244293E-2</v>
      </c>
      <c r="AR104" s="21">
        <f t="shared" si="5"/>
        <v>1.1692361358507206</v>
      </c>
      <c r="AS104" s="1"/>
      <c r="AT104" s="1"/>
      <c r="AU104" s="1"/>
      <c r="AV104" s="249"/>
      <c r="AX104" s="11"/>
      <c r="DO104" s="253"/>
    </row>
    <row r="105" spans="1:119">
      <c r="A105" s="35" t="s">
        <v>243</v>
      </c>
      <c r="B105" s="159" t="s">
        <v>233</v>
      </c>
      <c r="C105" s="163">
        <f>IF((Visualisation!E$65-Visualisation!$H$65)&gt;0,(1-(EXP(-(((Visualisation!E$65-Visualisation!$H$65)^2)/(2*($T$101^2)))))),0)</f>
        <v>0</v>
      </c>
      <c r="D105" s="163">
        <f>IF((Visualisation!F$65-Visualisation!$H$65)&gt;0,(1-(EXP(-(((Visualisation!F$65-Visualisation!$H$65)^2)/(2*($T$101^2)))))),0)</f>
        <v>0</v>
      </c>
      <c r="E105" s="163">
        <f>IF((Visualisation!G$65-Visualisation!$H$65)&gt;0,(1-(EXP(-(((Visualisation!G$65-Visualisation!$H$65)^2)/(2*($T$101^2)))))),0)</f>
        <v>0</v>
      </c>
      <c r="F105" s="163">
        <f>IF((Visualisation!H$65-Visualisation!$H$65)&gt;0,(1-(EXP(-(((Visualisation!H$65-Visualisation!$H$65)^2)/(2*($T$101^2)))))),0)</f>
        <v>0</v>
      </c>
      <c r="G105" s="163">
        <f>IF((Visualisation!I$65-Visualisation!$H$65)&gt;0,(1-(EXP(-(((Visualisation!I$65-Visualisation!$H$65)^2)/(2*($T$101^2)))))),0)</f>
        <v>0</v>
      </c>
      <c r="H105" s="163">
        <f>IF((Visualisation!J$65-Visualisation!$H$65)&gt;0,(1-(EXP(-(((Visualisation!J$65-Visualisation!$H$65)^2)/(2*($T$101^2)))))),0)</f>
        <v>2.3579832596121175E-4</v>
      </c>
      <c r="I105" s="163">
        <f>IF((Visualisation!K$65-Visualisation!$H$65)&gt;0,(1-(EXP(-(((Visualisation!K$65-Visualisation!$H$65)^2)/(2*($T$101^2)))))),0)</f>
        <v>0.24304170145608883</v>
      </c>
      <c r="J105" s="163">
        <f>IF((Visualisation!L$65-Visualisation!$H$65)&gt;0,(1-(EXP(-(((Visualisation!L$65-Visualisation!$H$65)^2)/(2*($T$101^2)))))),0)</f>
        <v>0.23281836289733671</v>
      </c>
      <c r="K105" s="163">
        <f>IF((Visualisation!M$65-Visualisation!$H$65)&gt;0,(1-(EXP(-(((Visualisation!M$65-Visualisation!$H$65)^2)/(2*($T$101^2)))))),0)</f>
        <v>0.17889285411435685</v>
      </c>
      <c r="L105" s="163">
        <f>IF((Visualisation!N$65-Visualisation!$H$65)&gt;0,(1-(EXP(-(((Visualisation!N$65-Visualisation!$H$65)^2)/(2*($T$101^2)))))),0)</f>
        <v>2.7109116231875396E-2</v>
      </c>
      <c r="M105" s="163">
        <f>IF((Visualisation!O$65-Visualisation!$H$65)&gt;0,(1-(EXP(-(((Visualisation!O$65-Visualisation!$H$65)^2)/(2*($T$101^2)))))),0)</f>
        <v>2.1202662491614288E-2</v>
      </c>
      <c r="N105" s="163">
        <f>IF((Visualisation!P$65-Visualisation!$H$65)&gt;0,(1-(EXP(-(((Visualisation!P$65-Visualisation!$H$65)^2)/(2*($T$101^2)))))),0)</f>
        <v>2.9073143318932848E-2</v>
      </c>
      <c r="O105" s="163">
        <f>IF((Visualisation!Q$65-Visualisation!$H$65)&gt;0,(1-(EXP(-(((Visualisation!Q$65-Visualisation!$H$65)^2)/(2*($T$101^2)))))),0)</f>
        <v>0</v>
      </c>
      <c r="P105" s="163">
        <f>IF((Visualisation!R$65-Visualisation!$H$65)&gt;0,(1-(EXP(-(((Visualisation!R$65-Visualisation!$H$65)^2)/(2*($T$101^2)))))),0)</f>
        <v>0</v>
      </c>
      <c r="Q105" s="163">
        <f>IF((Visualisation!S$65-Visualisation!$H$65)&gt;0,(1-(EXP(-(((Visualisation!S$65-Visualisation!$H$65)^2)/(2*($T$101^2)))))),0)</f>
        <v>4.6294963915827214E-3</v>
      </c>
      <c r="R105" s="163">
        <f>IF((Visualisation!T$65-Visualisation!$H$65)&gt;0,(1-(EXP(-(((Visualisation!T$65-Visualisation!$H$65)^2)/(2*($T$101^2)))))),0)</f>
        <v>0.22725755469777753</v>
      </c>
      <c r="S105" s="1"/>
      <c r="T105" s="1"/>
      <c r="U105" s="1"/>
      <c r="V105" s="2"/>
      <c r="W105" s="254"/>
      <c r="X105" s="2"/>
      <c r="Y105" s="2"/>
      <c r="Z105" s="19"/>
      <c r="AA105" s="159" t="s">
        <v>123</v>
      </c>
      <c r="AB105" s="203">
        <f>IFERROR((C96*Visualisation!$G$117)+(C117*Visualisation!$G$118)+(C138*Visualisation!$G$119)+(C159*Visualisation!$G$120)+(C180*Visualisation!$G$121)+(C201*Visualisation!$G$122)+(C222*Visualisation!$G$123)+(C243*Visualisation!$G$124)+(C264*Visualisation!$G$125),"-")</f>
        <v>8.4035794375277202E-3</v>
      </c>
      <c r="AC105" s="203">
        <f>IFERROR((D96*Visualisation!$G$117)+(D117*Visualisation!$G$118)+(D138*Visualisation!$G$119)+(D159*Visualisation!$G$120)+(D180*Visualisation!$G$121)+(D201*Visualisation!$G$122)+(D222*Visualisation!$G$123)+(D243*Visualisation!$G$124)+(D264*Visualisation!$G$125),"-")</f>
        <v>8.7144600692933387E-3</v>
      </c>
      <c r="AD105" s="203">
        <f>IFERROR((E96*Visualisation!$G$117)+(E117*Visualisation!$G$118)+(E138*Visualisation!$G$119)+(E159*Visualisation!$G$120)+(E180*Visualisation!$G$121)+(E201*Visualisation!$G$122)+(E222*Visualisation!$G$123)+(E243*Visualisation!$G$124)+(E264*Visualisation!$G$125),"-")</f>
        <v>4.1852987101181613E-2</v>
      </c>
      <c r="AE105" s="203">
        <f>IFERROR((F96*Visualisation!$G$117)+(F117*Visualisation!$G$118)+(F138*Visualisation!$G$119)+(F159*Visualisation!$G$120)+(F180*Visualisation!$G$121)+(F201*Visualisation!$G$122)+(F222*Visualisation!$G$123)+(F243*Visualisation!$G$124)+(F264*Visualisation!$G$125),"-")</f>
        <v>5.8832106381213499E-3</v>
      </c>
      <c r="AF105" s="203">
        <f>IFERROR((G96*Visualisation!$G$117)+(G117*Visualisation!$G$118)+(G138*Visualisation!$G$119)+(G159*Visualisation!$G$120)+(G180*Visualisation!$G$121)+(G201*Visualisation!$G$122)+(G222*Visualisation!$G$123)+(G243*Visualisation!$G$124)+(G264*Visualisation!$G$125),"-")</f>
        <v>4.6244994759652045E-3</v>
      </c>
      <c r="AG105" s="203">
        <f>IFERROR((H96*Visualisation!$G$117)+(H117*Visualisation!$G$118)+(H138*Visualisation!$G$119)+(H159*Visualisation!$G$120)+(H180*Visualisation!$G$121)+(H201*Visualisation!$G$122)+(H222*Visualisation!$G$123)+(H243*Visualisation!$G$124)+(H264*Visualisation!$G$125),"-")</f>
        <v>1.2399052773792029E-2</v>
      </c>
      <c r="AH105" s="203">
        <f>IFERROR((I96*Visualisation!$G$117)+(I117*Visualisation!$G$118)+(I138*Visualisation!$G$119)+(I159*Visualisation!$G$120)+(I180*Visualisation!$G$121)+(I201*Visualisation!$G$122)+(I222*Visualisation!$G$123)+(I243*Visualisation!$G$124)+(I264*Visualisation!$G$125),"-")</f>
        <v>0.10245886686739396</v>
      </c>
      <c r="AI105" s="203">
        <f>IFERROR((J96*Visualisation!$G$117)+(J117*Visualisation!$G$118)+(J138*Visualisation!$G$119)+(J159*Visualisation!$G$120)+(J180*Visualisation!$G$121)+(J201*Visualisation!$G$122)+(J222*Visualisation!$G$123)+(J243*Visualisation!$G$124)+(J264*Visualisation!$G$125),"-")</f>
        <v>0.10176793086039768</v>
      </c>
      <c r="AJ105" s="203">
        <f>IFERROR((K96*Visualisation!$G$117)+(K117*Visualisation!$G$118)+(K138*Visualisation!$G$119)+(K159*Visualisation!$G$120)+(K180*Visualisation!$G$121)+(K201*Visualisation!$G$122)+(K222*Visualisation!$G$123)+(K243*Visualisation!$G$124)+(K264*Visualisation!$G$125),"-")</f>
        <v>0.21931741278174902</v>
      </c>
      <c r="AK105" s="203">
        <f>IFERROR((L96*Visualisation!$G$117)+(L117*Visualisation!$G$118)+(L138*Visualisation!$G$119)+(L159*Visualisation!$G$120)+(L180*Visualisation!$G$121)+(L201*Visualisation!$G$122)+(L222*Visualisation!$G$123)+(L243*Visualisation!$G$124)+(L264*Visualisation!$G$125),"-")</f>
        <v>1.5441708876490825E-2</v>
      </c>
      <c r="AL105" s="203">
        <f>IFERROR((M96*Visualisation!$G$117)+(M117*Visualisation!$G$118)+(M138*Visualisation!$G$119)+(M159*Visualisation!$G$120)+(M180*Visualisation!$G$121)+(M201*Visualisation!$G$122)+(M222*Visualisation!$G$123)+(M243*Visualisation!$G$124)+(M264*Visualisation!$G$125),"-")</f>
        <v>1.0090018101350046E-2</v>
      </c>
      <c r="AM105" s="203">
        <f>IFERROR((N96*Visualisation!$G$117)+(N117*Visualisation!$G$118)+(N138*Visualisation!$G$119)+(N159*Visualisation!$G$120)+(N180*Visualisation!$G$121)+(N201*Visualisation!$G$122)+(N222*Visualisation!$G$123)+(N243*Visualisation!$G$124)+(N264*Visualisation!$G$125),"-")</f>
        <v>7.2371681487732806E-2</v>
      </c>
      <c r="AN105" s="203">
        <f>IFERROR((O96*Visualisation!$G$117)+(O117*Visualisation!$G$118)+(O138*Visualisation!$G$119)+(O159*Visualisation!$G$120)+(O180*Visualisation!$G$121)+(O201*Visualisation!$G$122)+(O222*Visualisation!$G$123)+(O243*Visualisation!$G$124)+(O264*Visualisation!$G$125),"-")</f>
        <v>0.39469079624972847</v>
      </c>
      <c r="AO105" s="203">
        <f>IFERROR((P96*Visualisation!$G$117)+(P117*Visualisation!$G$118)+(P138*Visualisation!$G$119)+(P159*Visualisation!$G$120)+(P180*Visualisation!$G$121)+(P201*Visualisation!$G$122)+(P222*Visualisation!$G$123)+(P243*Visualisation!$G$124)+(P264*Visualisation!$G$125),"-")</f>
        <v>1.3656951089129482E-2</v>
      </c>
      <c r="AP105" s="203">
        <f>IFERROR((Q96*Visualisation!$G$117)+(Q117*Visualisation!$G$118)+(Q138*Visualisation!$G$119)+(Q159*Visualisation!$G$120)+(Q180*Visualisation!$G$121)+(Q201*Visualisation!$G$122)+(Q222*Visualisation!$G$123)+(Q243*Visualisation!$G$124)+(Q264*Visualisation!$G$125),"-")</f>
        <v>4.8874343485314827E-3</v>
      </c>
      <c r="AQ105" s="204">
        <f>IFERROR((R96*Visualisation!$G$117)+(R117*Visualisation!$G$118)+(R138*Visualisation!$G$119)+(R159*Visualisation!$G$120)+(R180*Visualisation!$G$121)+(R201*Visualisation!$G$122)+(R222*Visualisation!$G$123)+(R243*Visualisation!$G$124)+(R264*Visualisation!$G$125),"-")</f>
        <v>0</v>
      </c>
      <c r="AR105" s="21">
        <f t="shared" si="5"/>
        <v>1.016560590158385</v>
      </c>
      <c r="AS105" s="1"/>
      <c r="AT105" s="1"/>
      <c r="AU105" s="1"/>
      <c r="AV105" s="249"/>
      <c r="AY105" s="2"/>
      <c r="BC105" s="2"/>
      <c r="BG105" s="2"/>
      <c r="BO105" s="2"/>
      <c r="BS105" s="2"/>
      <c r="BY105" s="14"/>
      <c r="CD105" s="2"/>
      <c r="DO105" s="253"/>
    </row>
    <row r="106" spans="1:119">
      <c r="A106" s="35" t="s">
        <v>294</v>
      </c>
      <c r="B106" s="159" t="s">
        <v>234</v>
      </c>
      <c r="C106" s="163">
        <f>IF((Visualisation!E$65-Visualisation!$I$65)&gt;0,(1-(EXP(-(((Visualisation!E$65-Visualisation!$I$65)^2)/(2*($T$101^2)))))),0)</f>
        <v>0</v>
      </c>
      <c r="D106" s="163">
        <f>IF((Visualisation!F$65-Visualisation!$I$65)&gt;0,(1-(EXP(-(((Visualisation!F$65-Visualisation!$I$65)^2)/(2*($T$101^2)))))),0)</f>
        <v>0</v>
      </c>
      <c r="E106" s="163">
        <f>IF((Visualisation!G$65-Visualisation!$I$65)&gt;0,(1-(EXP(-(((Visualisation!G$65-Visualisation!$I$65)^2)/(2*($T$101^2)))))),0)</f>
        <v>0</v>
      </c>
      <c r="F106" s="163">
        <f>IF((Visualisation!H$65-Visualisation!$I$65)&gt;0,(1-(EXP(-(((Visualisation!H$65-Visualisation!$I$65)^2)/(2*($T$101^2)))))),0)</f>
        <v>3.1637649743443408E-4</v>
      </c>
      <c r="G106" s="163">
        <f>IF((Visualisation!I$65-Visualisation!$I$65)&gt;0,(1-(EXP(-(((Visualisation!I$65-Visualisation!$I$65)^2)/(2*($T$101^2)))))),0)</f>
        <v>0</v>
      </c>
      <c r="H106" s="163">
        <f>IF((Visualisation!J$65-Visualisation!$I$65)&gt;0,(1-(EXP(-(((Visualisation!J$65-Visualisation!$I$65)^2)/(2*($T$101^2)))))),0)</f>
        <v>1.0979887269767508E-3</v>
      </c>
      <c r="I106" s="163">
        <f>IF((Visualisation!K$65-Visualisation!$I$65)&gt;0,(1-(EXP(-(((Visualisation!K$65-Visualisation!$I$65)^2)/(2*($T$101^2)))))),0)</f>
        <v>0.25735468742785417</v>
      </c>
      <c r="J106" s="163">
        <f>IF((Visualisation!L$65-Visualisation!$I$65)&gt;0,(1-(EXP(-(((Visualisation!L$65-Visualisation!$I$65)^2)/(2*($T$101^2)))))),0)</f>
        <v>0.24697998639680874</v>
      </c>
      <c r="K106" s="163">
        <f>IF((Visualisation!M$65-Visualisation!$I$65)&gt;0,(1-(EXP(-(((Visualisation!M$65-Visualisation!$I$65)^2)/(2*($T$101^2)))))),0)</f>
        <v>0.19201582526903838</v>
      </c>
      <c r="L106" s="163">
        <f>IF((Visualisation!N$65-Visualisation!$I$65)&gt;0,(1-(EXP(-(((Visualisation!N$65-Visualisation!$I$65)^2)/(2*($T$101^2)))))),0)</f>
        <v>3.3136282004908257E-2</v>
      </c>
      <c r="M106" s="163">
        <f>IF((Visualisation!O$65-Visualisation!$I$65)&gt;0,(1-(EXP(-(((Visualisation!O$65-Visualisation!$I$65)^2)/(2*($T$101^2)))))),0)</f>
        <v>2.6595203482440932E-2</v>
      </c>
      <c r="N106" s="163">
        <f>IF((Visualisation!P$65-Visualisation!$I$65)&gt;0,(1-(EXP(-(((Visualisation!P$65-Visualisation!$I$65)^2)/(2*($T$101^2)))))),0)</f>
        <v>3.5293633040581196E-2</v>
      </c>
      <c r="O106" s="163">
        <f>IF((Visualisation!Q$65-Visualisation!$I$65)&gt;0,(1-(EXP(-(((Visualisation!Q$65-Visualisation!$I$65)^2)/(2*($T$101^2)))))),0)</f>
        <v>0</v>
      </c>
      <c r="P106" s="163">
        <f>IF((Visualisation!R$65-Visualisation!$I$65)&gt;0,(1-(EXP(-(((Visualisation!R$65-Visualisation!$I$65)^2)/(2*($T$101^2)))))),0)</f>
        <v>0</v>
      </c>
      <c r="Q106" s="163">
        <f>IF((Visualisation!S$65-Visualisation!$I$65)&gt;0,(1-(EXP(-(((Visualisation!S$65-Visualisation!$I$65)^2)/(2*($T$101^2)))))),0)</f>
        <v>7.3529719850466968E-3</v>
      </c>
      <c r="R106" s="163">
        <f>IF((Visualisation!T$65-Visualisation!$I$65)&gt;0,(1-(EXP(-(((Visualisation!T$65-Visualisation!$I$65)^2)/(2*($T$101^2)))))),0)</f>
        <v>0.24133121700077098</v>
      </c>
      <c r="S106" s="1"/>
      <c r="T106" s="1"/>
      <c r="U106" s="1"/>
      <c r="V106" s="2"/>
      <c r="W106" s="254"/>
      <c r="X106" s="2"/>
      <c r="Y106" s="2"/>
      <c r="Z106" s="2"/>
      <c r="AA106" s="187" t="s">
        <v>295</v>
      </c>
      <c r="AB106" s="21">
        <f>SUM(AB90:AB105)</f>
        <v>0.48302154172071826</v>
      </c>
      <c r="AC106" s="21">
        <f t="shared" ref="AC106:AQ106" si="6">SUM(AC90:AC105)</f>
        <v>0.47825372328457766</v>
      </c>
      <c r="AD106" s="21">
        <f t="shared" si="6"/>
        <v>0.76824435488048926</v>
      </c>
      <c r="AE106" s="21">
        <f t="shared" si="6"/>
        <v>0.69661080955313359</v>
      </c>
      <c r="AF106" s="21">
        <f t="shared" si="6"/>
        <v>0.67359001594116075</v>
      </c>
      <c r="AG106" s="21">
        <f t="shared" si="6"/>
        <v>0.76701496089695609</v>
      </c>
      <c r="AH106" s="21">
        <f t="shared" si="6"/>
        <v>3.0452022399788325</v>
      </c>
      <c r="AI106" s="21">
        <f t="shared" si="6"/>
        <v>3.0032468819816098</v>
      </c>
      <c r="AJ106" s="21">
        <f t="shared" si="6"/>
        <v>4.152116671188784</v>
      </c>
      <c r="AK106" s="21">
        <f t="shared" si="6"/>
        <v>0.99730439230638124</v>
      </c>
      <c r="AL106" s="21">
        <f t="shared" si="6"/>
        <v>0.93022350867391435</v>
      </c>
      <c r="AM106" s="21">
        <f t="shared" si="6"/>
        <v>1.5854773089858034</v>
      </c>
      <c r="AN106" s="21">
        <f t="shared" si="6"/>
        <v>5.7880821025514191</v>
      </c>
      <c r="AO106" s="21">
        <f t="shared" si="6"/>
        <v>0.55429456358378404</v>
      </c>
      <c r="AP106" s="21">
        <f t="shared" si="6"/>
        <v>0.78901301316336525</v>
      </c>
      <c r="AQ106" s="21">
        <f t="shared" si="6"/>
        <v>1.9572918363600156</v>
      </c>
      <c r="AR106" s="1"/>
      <c r="AS106" s="1"/>
      <c r="AT106" s="1"/>
      <c r="AU106" s="1"/>
      <c r="AV106" s="249"/>
      <c r="BC106" s="2"/>
      <c r="BG106" s="2"/>
      <c r="BS106" s="2"/>
      <c r="CD106" s="2"/>
      <c r="DO106" s="253"/>
    </row>
    <row r="107" spans="1:119">
      <c r="A107" s="35" t="s">
        <v>203</v>
      </c>
      <c r="B107" s="159" t="s">
        <v>235</v>
      </c>
      <c r="C107" s="163">
        <f>IF((Visualisation!E$65-Visualisation!$J$65)&gt;0,(1-(EXP(-(((Visualisation!E$65-Visualisation!$J$65)^2)/(2*($T$101^2)))))),0)</f>
        <v>0</v>
      </c>
      <c r="D107" s="163">
        <f>IF((Visualisation!F$65-Visualisation!$J$65)&gt;0,(1-(EXP(-(((Visualisation!F$65-Visualisation!$J$65)^2)/(2*($T$101^2)))))),0)</f>
        <v>0</v>
      </c>
      <c r="E107" s="163">
        <f>IF((Visualisation!G$65-Visualisation!$J$65)&gt;0,(1-(EXP(-(((Visualisation!G$65-Visualisation!$J$65)^2)/(2*($T$101^2)))))),0)</f>
        <v>0</v>
      </c>
      <c r="F107" s="163">
        <f>IF((Visualisation!H$65-Visualisation!$J$65)&gt;0,(1-(EXP(-(((Visualisation!H$65-Visualisation!$J$65)^2)/(2*($T$101^2)))))),0)</f>
        <v>0</v>
      </c>
      <c r="G107" s="163">
        <f>IF((Visualisation!I$65-Visualisation!$J$65)&gt;0,(1-(EXP(-(((Visualisation!I$65-Visualisation!$J$65)^2)/(2*($T$101^2)))))),0)</f>
        <v>0</v>
      </c>
      <c r="H107" s="163">
        <f>IF((Visualisation!J$65-Visualisation!$J$65)&gt;0,(1-(EXP(-(((Visualisation!J$65-Visualisation!$J$65)^2)/(2*($T$101^2)))))),0)</f>
        <v>0</v>
      </c>
      <c r="I107" s="163">
        <f>IF((Visualisation!K$65-Visualisation!$J$65)&gt;0,(1-(EXP(-(((Visualisation!K$65-Visualisation!$J$65)^2)/(2*($T$101^2)))))),0)</f>
        <v>0.23085528346880746</v>
      </c>
      <c r="J107" s="163">
        <f>IF((Visualisation!L$65-Visualisation!$J$65)&gt;0,(1-(EXP(-(((Visualisation!L$65-Visualisation!$J$65)^2)/(2*($T$101^2)))))),0)</f>
        <v>0.22077539635568655</v>
      </c>
      <c r="K107" s="163">
        <f>IF((Visualisation!M$65-Visualisation!$J$65)&gt;0,(1-(EXP(-(((Visualisation!M$65-Visualisation!$J$65)^2)/(2*($T$101^2)))))),0)</f>
        <v>0.16781623921813349</v>
      </c>
      <c r="L107" s="163">
        <f>IF((Visualisation!N$65-Visualisation!$J$65)&gt;0,(1-(EXP(-(((Visualisation!N$65-Visualisation!$J$65)^2)/(2*($T$101^2)))))),0)</f>
        <v>2.2373415421644616E-2</v>
      </c>
      <c r="M107" s="163">
        <f>IF((Visualisation!O$65-Visualisation!$J$65)&gt;0,(1-(EXP(-(((Visualisation!O$65-Visualisation!$J$65)^2)/(2*($T$101^2)))))),0)</f>
        <v>1.7023742743080716E-2</v>
      </c>
      <c r="N107" s="163">
        <f>IF((Visualisation!P$65-Visualisation!$J$65)&gt;0,(1-(EXP(-(((Visualisation!P$65-Visualisation!$J$65)^2)/(2*($T$101^2)))))),0)</f>
        <v>2.4167592625077172E-2</v>
      </c>
      <c r="O107" s="163">
        <f>IF((Visualisation!Q$65-Visualisation!$J$65)&gt;0,(1-(EXP(-(((Visualisation!Q$65-Visualisation!$J$65)^2)/(2*($T$101^2)))))),0)</f>
        <v>0</v>
      </c>
      <c r="P107" s="163">
        <f>IF((Visualisation!R$65-Visualisation!$J$65)&gt;0,(1-(EXP(-(((Visualisation!R$65-Visualisation!$J$65)^2)/(2*($T$101^2)))))),0)</f>
        <v>0</v>
      </c>
      <c r="Q107" s="163">
        <f>IF((Visualisation!S$65-Visualisation!$J$65)&gt;0,(1-(EXP(-(((Visualisation!S$65-Visualisation!$J$65)^2)/(2*($T$101^2)))))),0)</f>
        <v>2.7800328833181842E-3</v>
      </c>
      <c r="R107" s="163">
        <f>IF((Visualisation!T$65-Visualisation!$J$65)&gt;0,(1-(EXP(-(((Visualisation!T$65-Visualisation!$J$65)^2)/(2*($T$101^2)))))),0)</f>
        <v>0.21529753540050256</v>
      </c>
      <c r="S107" s="1"/>
      <c r="T107" s="1"/>
      <c r="U107" s="1"/>
      <c r="V107" s="2"/>
      <c r="W107" s="254"/>
      <c r="X107" s="2"/>
      <c r="Y107" s="2"/>
      <c r="Z107" s="2"/>
      <c r="AA107" s="27"/>
      <c r="AB107" s="2"/>
      <c r="AC107" s="2"/>
      <c r="AD107" s="2"/>
      <c r="AE107" s="2"/>
      <c r="AF107" s="2"/>
      <c r="AG107" s="2"/>
      <c r="AH107" s="2"/>
      <c r="AI107" s="2"/>
      <c r="AJ107" s="1"/>
      <c r="AK107" s="1"/>
      <c r="AL107" s="1"/>
      <c r="AM107" s="1"/>
      <c r="AN107" s="1"/>
      <c r="AO107" s="1"/>
      <c r="AP107" s="1"/>
      <c r="AQ107" s="1"/>
      <c r="AR107" s="1"/>
      <c r="AS107" s="1"/>
      <c r="AT107" s="1"/>
      <c r="AU107" s="1"/>
      <c r="AV107" s="249"/>
      <c r="BC107" s="2"/>
      <c r="BG107" s="2"/>
      <c r="BS107" s="2"/>
      <c r="CD107" s="2"/>
      <c r="DO107" s="253"/>
    </row>
    <row r="108" spans="1:119">
      <c r="A108" s="35" t="s">
        <v>204</v>
      </c>
      <c r="B108" s="159" t="s">
        <v>236</v>
      </c>
      <c r="C108" s="163">
        <f>IF((Visualisation!E$65-Visualisation!$K$65)&gt;0,(1-(EXP(-(((Visualisation!E$65-Visualisation!$K$65)^2)/(2*($T$101^2)))))),0)</f>
        <v>0</v>
      </c>
      <c r="D108" s="163">
        <f>IF((Visualisation!F$65-Visualisation!$K$65)&gt;0,(1-(EXP(-(((Visualisation!F$65-Visualisation!$K$65)^2)/(2*($T$101^2)))))),0)</f>
        <v>0</v>
      </c>
      <c r="E108" s="163">
        <f>IF((Visualisation!G$65-Visualisation!$K$65)&gt;0,(1-(EXP(-(((Visualisation!G$65-Visualisation!$K$65)^2)/(2*($T$101^2)))))),0)</f>
        <v>0</v>
      </c>
      <c r="F108" s="163">
        <f>IF((Visualisation!H$65-Visualisation!$K$65)&gt;0,(1-(EXP(-(((Visualisation!H$65-Visualisation!$K$65)^2)/(2*($T$101^2)))))),0)</f>
        <v>0</v>
      </c>
      <c r="G108" s="163">
        <f>IF((Visualisation!I$65-Visualisation!$K$65)&gt;0,(1-(EXP(-(((Visualisation!I$65-Visualisation!$K$65)^2)/(2*($T$101^2)))))),0)</f>
        <v>0</v>
      </c>
      <c r="H108" s="163">
        <f>IF((Visualisation!J$65-Visualisation!$K$65)&gt;0,(1-(EXP(-(((Visualisation!J$65-Visualisation!$K$65)^2)/(2*($T$101^2)))))),0)</f>
        <v>0</v>
      </c>
      <c r="I108" s="163">
        <f>IF((Visualisation!K$65-Visualisation!$K$65)&gt;0,(1-(EXP(-(((Visualisation!K$65-Visualisation!$K$65)^2)/(2*($T$101^2)))))),0)</f>
        <v>0</v>
      </c>
      <c r="J108" s="163">
        <f>IF((Visualisation!L$65-Visualisation!$K$65)&gt;0,(1-(EXP(-(((Visualisation!L$65-Visualisation!$K$65)^2)/(2*($T$101^2)))))),0)</f>
        <v>0</v>
      </c>
      <c r="K108" s="163">
        <f>IF((Visualisation!M$65-Visualisation!$K$65)&gt;0,(1-(EXP(-(((Visualisation!M$65-Visualisation!$K$65)^2)/(2*($T$101^2)))))),0)</f>
        <v>0</v>
      </c>
      <c r="L108" s="163">
        <f>IF((Visualisation!N$65-Visualisation!$K$65)&gt;0,(1-(EXP(-(((Visualisation!N$65-Visualisation!$K$65)^2)/(2*($T$101^2)))))),0)</f>
        <v>0</v>
      </c>
      <c r="M108" s="163">
        <f>IF((Visualisation!O$65-Visualisation!$K$65)&gt;0,(1-(EXP(-(((Visualisation!O$65-Visualisation!$K$65)^2)/(2*($T$101^2)))))),0)</f>
        <v>0</v>
      </c>
      <c r="N108" s="163">
        <f>IF((Visualisation!P$65-Visualisation!$K$65)&gt;0,(1-(EXP(-(((Visualisation!P$65-Visualisation!$K$65)^2)/(2*($T$101^2)))))),0)</f>
        <v>0</v>
      </c>
      <c r="O108" s="163">
        <f>IF((Visualisation!Q$65-Visualisation!$K$65)&gt;0,(1-(EXP(-(((Visualisation!Q$65-Visualisation!$K$65)^2)/(2*($T$101^2)))))),0)</f>
        <v>0</v>
      </c>
      <c r="P108" s="163">
        <f>IF((Visualisation!R$65-Visualisation!$K$65)&gt;0,(1-(EXP(-(((Visualisation!R$65-Visualisation!$K$65)^2)/(2*($T$101^2)))))),0)</f>
        <v>0</v>
      </c>
      <c r="Q108" s="163">
        <f>IF((Visualisation!S$65-Visualisation!$K$65)&gt;0,(1-(EXP(-(((Visualisation!S$65-Visualisation!$K$65)^2)/(2*($T$101^2)))))),0)</f>
        <v>0</v>
      </c>
      <c r="R108" s="163">
        <f>IF((Visualisation!T$65-Visualisation!$K$65)&gt;0,(1-(EXP(-(((Visualisation!T$65-Visualisation!$K$65)^2)/(2*($T$101^2)))))),0)</f>
        <v>0</v>
      </c>
      <c r="S108" s="1"/>
      <c r="T108" s="1"/>
      <c r="U108" s="1"/>
      <c r="V108" s="2"/>
      <c r="W108" s="254"/>
      <c r="X108" s="2"/>
      <c r="Y108" s="2"/>
      <c r="Z108" s="2"/>
      <c r="AA108" s="175" t="s">
        <v>78</v>
      </c>
      <c r="AB108" s="195">
        <f>AR90</f>
        <v>2.1672818461289398</v>
      </c>
      <c r="AC108" s="195">
        <f>AR91</f>
        <v>2.2394081459106201</v>
      </c>
      <c r="AD108" s="195">
        <f>AR92</f>
        <v>2.1924943087812809</v>
      </c>
      <c r="AE108" s="195">
        <f>AR93</f>
        <v>1.2635768604191542</v>
      </c>
      <c r="AF108" s="195">
        <f>AR94</f>
        <v>1.3117931939932193</v>
      </c>
      <c r="AG108" s="195">
        <f>AR95</f>
        <v>1.2134150574569185</v>
      </c>
      <c r="AH108" s="195">
        <f>AR96</f>
        <v>0.53215150752363838</v>
      </c>
      <c r="AI108" s="195">
        <f>AR97</f>
        <v>0.5686334220735707</v>
      </c>
      <c r="AJ108" s="195">
        <f>AR98</f>
        <v>0.36551863579392735</v>
      </c>
      <c r="AK108" s="195">
        <f>AR99</f>
        <v>1.0139185574624596</v>
      </c>
      <c r="AL108" s="195">
        <f>AR100</f>
        <v>1.0838261429265252</v>
      </c>
      <c r="AM108" s="195">
        <f>AR101</f>
        <v>0.84166440656494113</v>
      </c>
      <c r="AN108" s="195">
        <f>AR102</f>
        <v>7.764058765244755</v>
      </c>
      <c r="AO108" s="195">
        <f>AR103</f>
        <v>1.9254503487618926</v>
      </c>
      <c r="AP108" s="195">
        <f>AR104</f>
        <v>1.1692361358507206</v>
      </c>
      <c r="AQ108" s="195">
        <f>AR105</f>
        <v>1.016560590158385</v>
      </c>
      <c r="AR108" s="1"/>
      <c r="AS108" s="1"/>
      <c r="AT108" s="1"/>
      <c r="AU108" s="1"/>
      <c r="AV108" s="249"/>
      <c r="AX108" s="1"/>
      <c r="AY108" s="2"/>
      <c r="BC108" s="2"/>
      <c r="BG108" s="2"/>
      <c r="BS108" s="2"/>
      <c r="CD108" s="2"/>
      <c r="DO108" s="253"/>
    </row>
    <row r="109" spans="1:119">
      <c r="A109" s="28" t="s">
        <v>73</v>
      </c>
      <c r="B109" s="159" t="s">
        <v>290</v>
      </c>
      <c r="C109" s="163">
        <f>IF((Visualisation!E$65-Visualisation!$L$65)&gt;0,(1-(EXP(-(((Visualisation!E$65-Visualisation!$L$65)^2)/(2*($T$101^2)))))),0)</f>
        <v>0</v>
      </c>
      <c r="D109" s="163">
        <f>IF((Visualisation!F$65-Visualisation!$L$65)&gt;0,(1-(EXP(-(((Visualisation!F$65-Visualisation!$L$65)^2)/(2*($T$101^2)))))),0)</f>
        <v>0</v>
      </c>
      <c r="E109" s="163">
        <f>IF((Visualisation!G$65-Visualisation!$L$65)&gt;0,(1-(EXP(-(((Visualisation!G$65-Visualisation!$L$65)^2)/(2*($T$101^2)))))),0)</f>
        <v>0</v>
      </c>
      <c r="F109" s="163">
        <f>IF((Visualisation!H$65-Visualisation!$L$65)&gt;0,(1-(EXP(-(((Visualisation!H$65-Visualisation!$L$65)^2)/(2*($T$101^2)))))),0)</f>
        <v>0</v>
      </c>
      <c r="G109" s="163">
        <f>IF((Visualisation!I$65-Visualisation!$L$65)&gt;0,(1-(EXP(-(((Visualisation!I$65-Visualisation!$L$65)^2)/(2*($T$101^2)))))),0)</f>
        <v>0</v>
      </c>
      <c r="H109" s="163">
        <f>IF((Visualisation!J$65-Visualisation!$L$65)&gt;0,(1-(EXP(-(((Visualisation!J$65-Visualisation!$L$65)^2)/(2*($T$101^2)))))),0)</f>
        <v>0</v>
      </c>
      <c r="I109" s="163">
        <f>IF((Visualisation!K$65-Visualisation!$L$65)&gt;0,(1-(EXP(-(((Visualisation!K$65-Visualisation!$L$65)^2)/(2*($T$101^2)))))),0)</f>
        <v>1.6558707058966782E-4</v>
      </c>
      <c r="J109" s="163">
        <f>IF((Visualisation!L$65-Visualisation!$L$65)&gt;0,(1-(EXP(-(((Visualisation!L$65-Visualisation!$L$65)^2)/(2*($T$101^2)))))),0)</f>
        <v>0</v>
      </c>
      <c r="K109" s="163">
        <f>IF((Visualisation!M$65-Visualisation!$L$65)&gt;0,(1-(EXP(-(((Visualisation!M$65-Visualisation!$L$65)^2)/(2*($T$101^2)))))),0)</f>
        <v>0</v>
      </c>
      <c r="L109" s="163">
        <f>IF((Visualisation!N$65-Visualisation!$L$65)&gt;0,(1-(EXP(-(((Visualisation!N$65-Visualisation!$L$65)^2)/(2*($T$101^2)))))),0)</f>
        <v>0</v>
      </c>
      <c r="M109" s="163">
        <f>IF((Visualisation!O$65-Visualisation!$L$65)&gt;0,(1-(EXP(-(((Visualisation!O$65-Visualisation!$L$65)^2)/(2*($T$101^2)))))),0)</f>
        <v>0</v>
      </c>
      <c r="N109" s="163">
        <f>IF((Visualisation!P$65-Visualisation!$L$65)&gt;0,(1-(EXP(-(((Visualisation!P$65-Visualisation!$L$65)^2)/(2*($T$101^2)))))),0)</f>
        <v>0</v>
      </c>
      <c r="O109" s="163">
        <f>IF((Visualisation!Q$65-Visualisation!$L$65)&gt;0,(1-(EXP(-(((Visualisation!Q$65-Visualisation!$L$65)^2)/(2*($T$101^2)))))),0)</f>
        <v>0</v>
      </c>
      <c r="P109" s="163">
        <f>IF((Visualisation!R$65-Visualisation!$L$65)&gt;0,(1-(EXP(-(((Visualisation!R$65-Visualisation!$L$65)^2)/(2*($T$101^2)))))),0)</f>
        <v>0</v>
      </c>
      <c r="Q109" s="163">
        <f>IF((Visualisation!S$65-Visualisation!$L$65)&gt;0,(1-(EXP(-(((Visualisation!S$65-Visualisation!$L$65)^2)/(2*($T$101^2)))))),0)</f>
        <v>0</v>
      </c>
      <c r="R109" s="163">
        <f>IF((Visualisation!T$65-Visualisation!$L$65)&gt;0,(1-(EXP(-(((Visualisation!T$65-Visualisation!$L$65)^2)/(2*($T$101^2)))))),0)</f>
        <v>0</v>
      </c>
      <c r="S109" s="1"/>
      <c r="T109" s="1"/>
      <c r="U109" s="1"/>
      <c r="V109" s="2"/>
      <c r="W109" s="254"/>
      <c r="X109" s="2"/>
      <c r="Y109" s="2"/>
      <c r="Z109" s="2"/>
      <c r="AA109" s="176" t="s">
        <v>179</v>
      </c>
      <c r="AB109" s="197">
        <f t="shared" ref="AB109:AH109" si="7">AB106</f>
        <v>0.48302154172071826</v>
      </c>
      <c r="AC109" s="197">
        <f t="shared" si="7"/>
        <v>0.47825372328457766</v>
      </c>
      <c r="AD109" s="197">
        <f t="shared" si="7"/>
        <v>0.76824435488048926</v>
      </c>
      <c r="AE109" s="197">
        <f t="shared" si="7"/>
        <v>0.69661080955313359</v>
      </c>
      <c r="AF109" s="197">
        <f t="shared" si="7"/>
        <v>0.67359001594116075</v>
      </c>
      <c r="AG109" s="197">
        <f t="shared" si="7"/>
        <v>0.76701496089695609</v>
      </c>
      <c r="AH109" s="197">
        <f t="shared" si="7"/>
        <v>3.0452022399788325</v>
      </c>
      <c r="AI109" s="197">
        <f t="shared" ref="AI109:AQ109" si="8">AI106</f>
        <v>3.0032468819816098</v>
      </c>
      <c r="AJ109" s="197">
        <f t="shared" si="8"/>
        <v>4.152116671188784</v>
      </c>
      <c r="AK109" s="197">
        <f t="shared" si="8"/>
        <v>0.99730439230638124</v>
      </c>
      <c r="AL109" s="197">
        <f t="shared" si="8"/>
        <v>0.93022350867391435</v>
      </c>
      <c r="AM109" s="197">
        <f t="shared" si="8"/>
        <v>1.5854773089858034</v>
      </c>
      <c r="AN109" s="197">
        <f t="shared" si="8"/>
        <v>5.7880821025514191</v>
      </c>
      <c r="AO109" s="197">
        <f t="shared" si="8"/>
        <v>0.55429456358378404</v>
      </c>
      <c r="AP109" s="197">
        <f t="shared" si="8"/>
        <v>0.78901301316336525</v>
      </c>
      <c r="AQ109" s="197">
        <f t="shared" si="8"/>
        <v>1.9572918363600156</v>
      </c>
      <c r="AR109" s="1"/>
      <c r="AS109" s="1"/>
      <c r="AT109" s="1"/>
      <c r="AU109" s="1"/>
      <c r="AV109" s="249"/>
      <c r="AW109" s="11"/>
      <c r="AX109" s="1"/>
      <c r="AY109" s="224" t="s">
        <v>247</v>
      </c>
      <c r="AZ109" s="353" t="s">
        <v>146</v>
      </c>
      <c r="BA109" s="354"/>
      <c r="BB109" s="354"/>
      <c r="BC109" s="2"/>
      <c r="BD109" s="350" t="s">
        <v>145</v>
      </c>
      <c r="BE109" s="351"/>
      <c r="BF109" s="352"/>
      <c r="BG109" s="2"/>
      <c r="BH109" s="350" t="s">
        <v>345</v>
      </c>
      <c r="BI109" s="351"/>
      <c r="BJ109" s="351"/>
      <c r="BK109" s="2"/>
      <c r="BL109" s="355" t="s">
        <v>344</v>
      </c>
      <c r="BM109" s="351"/>
      <c r="BN109" s="351"/>
      <c r="BO109" s="2"/>
      <c r="BP109" s="355" t="s">
        <v>343</v>
      </c>
      <c r="BQ109" s="351"/>
      <c r="BR109" s="352"/>
      <c r="BS109" s="2"/>
      <c r="BT109" s="350" t="s">
        <v>342</v>
      </c>
      <c r="BU109" s="351"/>
      <c r="BV109" s="352"/>
      <c r="BX109" s="350" t="s">
        <v>341</v>
      </c>
      <c r="BY109" s="351"/>
      <c r="BZ109" s="352"/>
      <c r="CB109" s="350" t="s">
        <v>14</v>
      </c>
      <c r="CC109" s="351"/>
      <c r="CD109" s="352"/>
      <c r="CF109" s="350" t="s">
        <v>13</v>
      </c>
      <c r="CG109" s="351"/>
      <c r="CH109" s="352"/>
      <c r="CJ109" s="350" t="s">
        <v>12</v>
      </c>
      <c r="CK109" s="351"/>
      <c r="CL109" s="352"/>
      <c r="CN109" s="350" t="s">
        <v>19</v>
      </c>
      <c r="CO109" s="351"/>
      <c r="CP109" s="352"/>
      <c r="CR109" s="350" t="s">
        <v>47</v>
      </c>
      <c r="CS109" s="351"/>
      <c r="CT109" s="352"/>
      <c r="CV109" s="350" t="s">
        <v>33</v>
      </c>
      <c r="CW109" s="351"/>
      <c r="CX109" s="352"/>
      <c r="CZ109" s="350" t="s">
        <v>32</v>
      </c>
      <c r="DA109" s="351"/>
      <c r="DB109" s="352"/>
      <c r="DD109" s="350" t="s">
        <v>31</v>
      </c>
      <c r="DE109" s="351"/>
      <c r="DF109" s="352"/>
      <c r="DH109" s="350" t="s">
        <v>30</v>
      </c>
      <c r="DI109" s="351"/>
      <c r="DJ109" s="351"/>
      <c r="DO109" s="253"/>
    </row>
    <row r="110" spans="1:119">
      <c r="A110" s="28" t="s">
        <v>72</v>
      </c>
      <c r="B110" s="159" t="s">
        <v>291</v>
      </c>
      <c r="C110" s="163">
        <f>IF((Visualisation!E$65-Visualisation!$M$65)&gt;0,(1-(EXP(-(((Visualisation!E$65-Visualisation!$M$65)^2)/(2*($T$101^2)))))),0)</f>
        <v>0</v>
      </c>
      <c r="D110" s="163">
        <f>IF((Visualisation!F$65-Visualisation!$M$65)&gt;0,(1-(EXP(-(((Visualisation!F$65-Visualisation!$M$65)^2)/(2*($T$101^2)))))),0)</f>
        <v>0</v>
      </c>
      <c r="E110" s="163">
        <f>IF((Visualisation!G$65-Visualisation!$M$65)&gt;0,(1-(EXP(-(((Visualisation!G$65-Visualisation!$M$65)^2)/(2*($T$101^2)))))),0)</f>
        <v>0</v>
      </c>
      <c r="F110" s="163">
        <f>IF((Visualisation!H$65-Visualisation!$M$65)&gt;0,(1-(EXP(-(((Visualisation!H$65-Visualisation!$M$65)^2)/(2*($T$101^2)))))),0)</f>
        <v>0</v>
      </c>
      <c r="G110" s="163">
        <f>IF((Visualisation!I$65-Visualisation!$M$65)&gt;0,(1-(EXP(-(((Visualisation!I$65-Visualisation!$M$65)^2)/(2*($T$101^2)))))),0)</f>
        <v>0</v>
      </c>
      <c r="H110" s="163">
        <f>IF((Visualisation!J$65-Visualisation!$M$65)&gt;0,(1-(EXP(-(((Visualisation!J$65-Visualisation!$M$65)^2)/(2*($T$101^2)))))),0)</f>
        <v>0</v>
      </c>
      <c r="I110" s="163">
        <f>IF((Visualisation!K$65-Visualisation!$M$65)&gt;0,(1-(EXP(-(((Visualisation!K$65-Visualisation!$M$65)^2)/(2*($T$101^2)))))),0)</f>
        <v>6.9844564690659805E-3</v>
      </c>
      <c r="J110" s="163">
        <f>IF((Visualisation!L$65-Visualisation!$M$65)&gt;0,(1-(EXP(-(((Visualisation!L$65-Visualisation!$M$65)^2)/(2*($T$101^2)))))),0)</f>
        <v>5.0072782288111961E-3</v>
      </c>
      <c r="K110" s="163">
        <f>IF((Visualisation!M$65-Visualisation!$M$65)&gt;0,(1-(EXP(-(((Visualisation!M$65-Visualisation!$M$65)^2)/(2*($T$101^2)))))),0)</f>
        <v>0</v>
      </c>
      <c r="L110" s="163">
        <f>IF((Visualisation!N$65-Visualisation!$M$65)&gt;0,(1-(EXP(-(((Visualisation!N$65-Visualisation!$M$65)^2)/(2*($T$101^2)))))),0)</f>
        <v>0</v>
      </c>
      <c r="M110" s="163">
        <f>IF((Visualisation!O$65-Visualisation!$M$65)&gt;0,(1-(EXP(-(((Visualisation!O$65-Visualisation!$M$65)^2)/(2*($T$101^2)))))),0)</f>
        <v>0</v>
      </c>
      <c r="N110" s="163">
        <f>IF((Visualisation!P$65-Visualisation!$M$65)&gt;0,(1-(EXP(-(((Visualisation!P$65-Visualisation!$M$65)^2)/(2*($T$101^2)))))),0)</f>
        <v>0</v>
      </c>
      <c r="O110" s="163">
        <f>IF((Visualisation!Q$65-Visualisation!$M$65)&gt;0,(1-(EXP(-(((Visualisation!Q$65-Visualisation!$M$65)^2)/(2*($T$101^2)))))),0)</f>
        <v>0</v>
      </c>
      <c r="P110" s="163">
        <f>IF((Visualisation!R$65-Visualisation!$M$65)&gt;0,(1-(EXP(-(((Visualisation!R$65-Visualisation!$M$65)^2)/(2*($T$101^2)))))),0)</f>
        <v>0</v>
      </c>
      <c r="Q110" s="163">
        <f>IF((Visualisation!S$65-Visualisation!$M$65)&gt;0,(1-(EXP(-(((Visualisation!S$65-Visualisation!$M$65)^2)/(2*($T$101^2)))))),0)</f>
        <v>0</v>
      </c>
      <c r="R110" s="163">
        <f>IF((Visualisation!T$65-Visualisation!$M$65)&gt;0,(1-(EXP(-(((Visualisation!T$65-Visualisation!$M$65)^2)/(2*($T$101^2)))))),0)</f>
        <v>4.0606524156836521E-3</v>
      </c>
      <c r="S110" s="1"/>
      <c r="T110" s="1"/>
      <c r="U110" s="1"/>
      <c r="V110" s="2"/>
      <c r="W110" s="254"/>
      <c r="X110" s="2"/>
      <c r="Y110" s="2"/>
      <c r="Z110" s="2"/>
      <c r="AA110" s="179" t="s">
        <v>186</v>
      </c>
      <c r="AB110" s="191">
        <f>AB108-AB109</f>
        <v>1.6842603044082216</v>
      </c>
      <c r="AC110" s="191">
        <f t="shared" ref="AC110:AQ110" si="9">AC108-AC109</f>
        <v>1.7611544226260425</v>
      </c>
      <c r="AD110" s="191">
        <f t="shared" si="9"/>
        <v>1.4242499539007918</v>
      </c>
      <c r="AE110" s="191">
        <f t="shared" si="9"/>
        <v>0.56696605086602059</v>
      </c>
      <c r="AF110" s="191">
        <f t="shared" si="9"/>
        <v>0.63820317805205851</v>
      </c>
      <c r="AG110" s="191">
        <f t="shared" si="9"/>
        <v>0.44640009655996238</v>
      </c>
      <c r="AH110" s="191">
        <f t="shared" si="9"/>
        <v>-2.5130507324551941</v>
      </c>
      <c r="AI110" s="191">
        <f t="shared" si="9"/>
        <v>-2.4346134599080393</v>
      </c>
      <c r="AJ110" s="191">
        <f t="shared" si="9"/>
        <v>-3.7865980353948565</v>
      </c>
      <c r="AK110" s="191">
        <f t="shared" si="9"/>
        <v>1.6614165156078387E-2</v>
      </c>
      <c r="AL110" s="191">
        <f t="shared" si="9"/>
        <v>0.15360263425261089</v>
      </c>
      <c r="AM110" s="191">
        <f t="shared" si="9"/>
        <v>-0.74381290242086229</v>
      </c>
      <c r="AN110" s="191">
        <f t="shared" si="9"/>
        <v>1.9759766626933359</v>
      </c>
      <c r="AO110" s="191">
        <f t="shared" si="9"/>
        <v>1.3711557851781087</v>
      </c>
      <c r="AP110" s="191">
        <f t="shared" si="9"/>
        <v>0.38022312268735536</v>
      </c>
      <c r="AQ110" s="191">
        <f t="shared" si="9"/>
        <v>-0.94073124620163062</v>
      </c>
      <c r="AR110" s="11"/>
      <c r="AS110" s="11"/>
      <c r="AT110" s="11"/>
      <c r="AU110" s="11"/>
      <c r="AV110" s="251"/>
      <c r="AW110" s="11"/>
      <c r="AX110" s="11"/>
      <c r="AY110" s="206" t="s">
        <v>263</v>
      </c>
      <c r="AZ110" s="223" t="s">
        <v>65</v>
      </c>
      <c r="BA110" s="216" t="s">
        <v>66</v>
      </c>
      <c r="BB110" s="270" t="s">
        <v>67</v>
      </c>
      <c r="BC110" s="2"/>
      <c r="BD110" s="223" t="s">
        <v>68</v>
      </c>
      <c r="BE110" s="216" t="s">
        <v>69</v>
      </c>
      <c r="BF110" s="270" t="s">
        <v>286</v>
      </c>
      <c r="BG110" s="2"/>
      <c r="BH110" s="223" t="s">
        <v>287</v>
      </c>
      <c r="BI110" s="216" t="s">
        <v>288</v>
      </c>
      <c r="BJ110" s="217" t="s">
        <v>289</v>
      </c>
      <c r="BK110" s="2"/>
      <c r="BL110" s="216" t="s">
        <v>124</v>
      </c>
      <c r="BM110" s="216" t="s">
        <v>125</v>
      </c>
      <c r="BN110" s="217" t="s">
        <v>336</v>
      </c>
      <c r="BO110" s="2"/>
      <c r="BP110" s="216" t="s">
        <v>223</v>
      </c>
      <c r="BQ110" s="216" t="s">
        <v>224</v>
      </c>
      <c r="BR110" s="270" t="s">
        <v>225</v>
      </c>
      <c r="BS110" s="2"/>
      <c r="BT110" s="223" t="s">
        <v>226</v>
      </c>
      <c r="BU110" s="216" t="s">
        <v>227</v>
      </c>
      <c r="BV110" s="270" t="s">
        <v>228</v>
      </c>
      <c r="BX110" s="223" t="s">
        <v>229</v>
      </c>
      <c r="BY110" s="216" t="s">
        <v>373</v>
      </c>
      <c r="BZ110" s="270" t="s">
        <v>374</v>
      </c>
      <c r="CB110" s="223" t="s">
        <v>375</v>
      </c>
      <c r="CC110" s="216" t="s">
        <v>376</v>
      </c>
      <c r="CD110" s="270" t="s">
        <v>377</v>
      </c>
      <c r="CF110" s="223" t="s">
        <v>208</v>
      </c>
      <c r="CG110" s="216" t="s">
        <v>209</v>
      </c>
      <c r="CH110" s="270" t="s">
        <v>210</v>
      </c>
      <c r="CJ110" s="274" t="s">
        <v>15</v>
      </c>
      <c r="CK110" s="217" t="s">
        <v>126</v>
      </c>
      <c r="CL110" s="270" t="s">
        <v>237</v>
      </c>
      <c r="CN110" s="274" t="s">
        <v>238</v>
      </c>
      <c r="CO110" s="217" t="s">
        <v>239</v>
      </c>
      <c r="CP110" s="270" t="s">
        <v>240</v>
      </c>
      <c r="CR110" s="274" t="s">
        <v>241</v>
      </c>
      <c r="CS110" s="217" t="s">
        <v>54</v>
      </c>
      <c r="CT110" s="270" t="s">
        <v>20</v>
      </c>
      <c r="CV110" s="274" t="s">
        <v>21</v>
      </c>
      <c r="CW110" s="217" t="s">
        <v>22</v>
      </c>
      <c r="CX110" s="270" t="s">
        <v>23</v>
      </c>
      <c r="CZ110" s="274" t="s">
        <v>24</v>
      </c>
      <c r="DA110" s="217" t="s">
        <v>127</v>
      </c>
      <c r="DB110" s="270" t="s">
        <v>115</v>
      </c>
      <c r="DD110" s="223" t="s">
        <v>147</v>
      </c>
      <c r="DE110" s="216" t="s">
        <v>28</v>
      </c>
      <c r="DF110" s="270" t="s">
        <v>2</v>
      </c>
      <c r="DH110" s="223" t="s">
        <v>3</v>
      </c>
      <c r="DI110" s="216" t="s">
        <v>4</v>
      </c>
      <c r="DJ110" s="217" t="s">
        <v>64</v>
      </c>
      <c r="DO110" s="253"/>
    </row>
    <row r="111" spans="1:119" ht="15.75">
      <c r="A111" s="35" t="s">
        <v>74</v>
      </c>
      <c r="B111" s="159" t="s">
        <v>292</v>
      </c>
      <c r="C111" s="163">
        <f>IF((Visualisation!E$65-Visualisation!$N$65)&gt;0,(1-(EXP(-(((Visualisation!E$65-Visualisation!$N$65)^2)/(2*($T$101^2)))))),0)</f>
        <v>0</v>
      </c>
      <c r="D111" s="163">
        <f>IF((Visualisation!F$65-Visualisation!$N$65)&gt;0,(1-(EXP(-(((Visualisation!F$65-Visualisation!$N$65)^2)/(2*($T$101^2)))))),0)</f>
        <v>0</v>
      </c>
      <c r="E111" s="163">
        <f>IF((Visualisation!G$65-Visualisation!$N$65)&gt;0,(1-(EXP(-(((Visualisation!G$65-Visualisation!$N$65)^2)/(2*($T$101^2)))))),0)</f>
        <v>0</v>
      </c>
      <c r="F111" s="163">
        <f>IF((Visualisation!H$65-Visualisation!$N$65)&gt;0,(1-(EXP(-(((Visualisation!H$65-Visualisation!$N$65)^2)/(2*($T$101^2)))))),0)</f>
        <v>0</v>
      </c>
      <c r="G111" s="163">
        <f>IF((Visualisation!I$65-Visualisation!$N$65)&gt;0,(1-(EXP(-(((Visualisation!I$65-Visualisation!$N$65)^2)/(2*($T$101^2)))))),0)</f>
        <v>0</v>
      </c>
      <c r="H111" s="163">
        <f>IF((Visualisation!J$65-Visualisation!$N$65)&gt;0,(1-(EXP(-(((Visualisation!J$65-Visualisation!$N$65)^2)/(2*($T$101^2)))))),0)</f>
        <v>0</v>
      </c>
      <c r="I111" s="163">
        <f>IF((Visualisation!K$65-Visualisation!$N$65)&gt;0,(1-(EXP(-(((Visualisation!K$65-Visualisation!$N$65)^2)/(2*($T$101^2)))))),0)</f>
        <v>0.12275723321705057</v>
      </c>
      <c r="J111" s="163">
        <f>IF((Visualisation!L$65-Visualisation!$N$65)&gt;0,(1-(EXP(-(((Visualisation!L$65-Visualisation!$N$65)^2)/(2*($T$101^2)))))),0)</f>
        <v>0.11469479048286568</v>
      </c>
      <c r="K111" s="163">
        <f>IF((Visualisation!M$65-Visualisation!$N$65)&gt;0,(1-(EXP(-(((Visualisation!M$65-Visualisation!$N$65)^2)/(2*($T$101^2)))))),0)</f>
        <v>7.4465887734486036E-2</v>
      </c>
      <c r="L111" s="163">
        <f>IF((Visualisation!N$65-Visualisation!$N$65)&gt;0,(1-(EXP(-(((Visualisation!N$65-Visualisation!$N$65)^2)/(2*($T$101^2)))))),0)</f>
        <v>0</v>
      </c>
      <c r="M111" s="163">
        <f>IF((Visualisation!O$65-Visualisation!$N$65)&gt;0,(1-(EXP(-(((Visualisation!O$65-Visualisation!$N$65)^2)/(2*($T$101^2)))))),0)</f>
        <v>0</v>
      </c>
      <c r="N111" s="163">
        <f>IF((Visualisation!P$65-Visualisation!$N$65)&gt;0,(1-(EXP(-(((Visualisation!P$65-Visualisation!$N$65)^2)/(2*($T$101^2)))))),0)</f>
        <v>3.5839623813815891E-5</v>
      </c>
      <c r="O111" s="163">
        <f>IF((Visualisation!Q$65-Visualisation!$N$65)&gt;0,(1-(EXP(-(((Visualisation!Q$65-Visualisation!$N$65)^2)/(2*($T$101^2)))))),0)</f>
        <v>0</v>
      </c>
      <c r="P111" s="163">
        <f>IF((Visualisation!R$65-Visualisation!$N$65)&gt;0,(1-(EXP(-(((Visualisation!R$65-Visualisation!$N$65)^2)/(2*($T$101^2)))))),0)</f>
        <v>0</v>
      </c>
      <c r="Q111" s="163">
        <f>IF((Visualisation!S$65-Visualisation!$N$65)&gt;0,(1-(EXP(-(((Visualisation!S$65-Visualisation!$N$65)^2)/(2*($T$101^2)))))),0)</f>
        <v>0</v>
      </c>
      <c r="R111" s="163">
        <f>IF((Visualisation!T$65-Visualisation!$N$65)&gt;0,(1-(EXP(-(((Visualisation!T$65-Visualisation!$N$65)^2)/(2*($T$101^2)))))),0)</f>
        <v>0.11036355273318277</v>
      </c>
      <c r="S111" s="1"/>
      <c r="T111" s="1"/>
      <c r="U111" s="1"/>
      <c r="V111" s="2"/>
      <c r="W111" s="254"/>
      <c r="X111" s="2"/>
      <c r="Y111" s="2"/>
      <c r="Z111" s="2"/>
      <c r="AA111" s="27"/>
      <c r="AB111" s="2"/>
      <c r="AC111" s="2"/>
      <c r="AD111" s="2"/>
      <c r="AE111" s="2"/>
      <c r="AF111" s="2"/>
      <c r="AG111" s="2"/>
      <c r="AH111" s="2"/>
      <c r="AI111" s="2"/>
      <c r="AJ111" s="1"/>
      <c r="AK111" s="1"/>
      <c r="AL111" s="1"/>
      <c r="AM111" s="1"/>
      <c r="AN111" s="1"/>
      <c r="AO111" s="1"/>
      <c r="AP111" s="1"/>
      <c r="AQ111" s="1"/>
      <c r="AR111" s="11"/>
      <c r="AS111" s="11"/>
      <c r="AT111" s="11"/>
      <c r="AU111" s="11"/>
      <c r="AV111" s="251"/>
      <c r="AW111" s="11"/>
      <c r="AX111" s="11"/>
      <c r="AY111" s="225" t="s">
        <v>221</v>
      </c>
      <c r="AZ111" s="21">
        <f>(($C$81*Visualisation!$L$117)+($C$82*Visualisation!$L$117)+($C$83*Visualisation!$L$117)+($C$84*Visualisation!$L$117)+($C$85*Visualisation!$L$117)+($C$86*Visualisation!$L$117)+($C$87*Visualisation!$L$117)+($C$88*Visualisation!$L$117)+($C$89*Visualisation!$L$117)+($C$90*Visualisation!$L$117)+($C$91*Visualisation!$L$117)+($C$92*Visualisation!$L$117)+($C$93*Visualisation!$L$117)+($C$94*Visualisation!$L$117)+($C$95*Visualisation!$L$117)+($C$96*Visualisation!$L$117))*$BD$86</f>
        <v>-2.8000000000000003</v>
      </c>
      <c r="BA111" s="21">
        <f>($C$81*Visualisation!$L$117)+($D$81*Visualisation!$L$117)+($E$81*Visualisation!$L$117)+($F$81*Visualisation!$L$117)+($G$81*Visualisation!$L$117)+($H$81*Visualisation!$L$117)+($I$81*Visualisation!$L$117)+($J$81*Visualisation!$L$117)+($K$81*Visualisation!$L$117)+($L$81*Visualisation!$L$117)+($M$81*Visualisation!$L$117)+($N$81*Visualisation!$L$117)+($O$81*Visualisation!$L$117)+($P$81*Visualisation!$L$117)+($Q$81*Visualisation!$L$117)+($R$81*Visualisation!$L$117)</f>
        <v>0.2</v>
      </c>
      <c r="BB111" s="21"/>
      <c r="BC111" s="21"/>
      <c r="BD111" s="21">
        <f>(($D$81*Visualisation!$L$117)+($D$82*Visualisation!$L$117)+($D$83*Visualisation!$L$117)+($D$84*Visualisation!$L$117)+($D$85*Visualisation!$L$117)+($D$86*Visualisation!$L$117)+($D$87*Visualisation!$L$117)+($D$88*Visualisation!$L$117)+($D$89*Visualisation!$L$117)+($D$90*Visualisation!$L$117)+($D$91*Visualisation!$L$117)+($D$92*Visualisation!$L$117)+($D$93*Visualisation!$L$117)+($D$94*Visualisation!$L$117)+($D$95*Visualisation!$L$117)+($D$96*Visualisation!$L$117))*$BD$86</f>
        <v>-2.4</v>
      </c>
      <c r="BE111" s="21">
        <f>($C$82*Visualisation!$L$117)+($D$82*Visualisation!$L$117)+($E$82*Visualisation!$L$117)+($F$82*Visualisation!$L$117)+($G$82*Visualisation!$L$117)+($H$82*Visualisation!$L$117)+($I$82*Visualisation!$L$117)+($J$82*Visualisation!$L$117)+($K$82*Visualisation!$L$117)+($L$82*Visualisation!$L$117)+($M$82*Visualisation!$L$117)+($N$82*Visualisation!$L$117)+($O$82*Visualisation!$L$117)+($P$82*Visualisation!$L$117)+($Q$82*Visualisation!$L$117)+($R$82*Visualisation!$L$117)</f>
        <v>0.60000000000000009</v>
      </c>
      <c r="BF111" s="21"/>
      <c r="BG111" s="21"/>
      <c r="BH111" s="21">
        <f>(($E$81*Visualisation!$L$117)+($E$82*Visualisation!$L$117)+($E$83*Visualisation!$L$117)+($E$84*Visualisation!$L$117)+($E$85*Visualisation!$L$117)+($E$86*Visualisation!$L$117)+($E$87*Visualisation!$L$117)+($E$88*Visualisation!$L$117)+($E$89*Visualisation!$L$117)+($E$90*Visualisation!$L$117)+($E$91*Visualisation!$L$117)+($E$92*Visualisation!$L$117)+($E$93*Visualisation!$L$117)+($E$94*Visualisation!$L$117)+($E$95*Visualisation!$L$117)+($E$96*Visualisation!$L$117))*$BD$86</f>
        <v>-2.6</v>
      </c>
      <c r="BI111" s="21">
        <f>($C$83*Visualisation!$L$117)+($D$83*Visualisation!$L$117)+($E$83*Visualisation!$L$117)+($F$83*Visualisation!$L$117)+($G$83*Visualisation!$L$117)+($H$83*Visualisation!$L$117)+($I$83*Visualisation!$L$117)+($J$83*Visualisation!$L$117)+($K$83*Visualisation!$L$117)+($L$83*Visualisation!$L$117)+($M$83*Visualisation!$L$117)+($N$83*Visualisation!$L$117)+($O$83*Visualisation!$L$117)+($P$83*Visualisation!$L$117)+($Q$83*Visualisation!$L$117)+($R$83*Visualisation!$L$117)</f>
        <v>0.4</v>
      </c>
      <c r="BJ111" s="21"/>
      <c r="BK111" s="21"/>
      <c r="BL111" s="21">
        <f>(($F$81*Visualisation!$L$117)+($F$82*Visualisation!$L$117)+($F$83*Visualisation!$L$117)+($F$84*Visualisation!$L$117)+($F$85*Visualisation!$L$117)+($F$86*Visualisation!$L$117)+($F$87*Visualisation!$L$117)+($F$88*Visualisation!$L$117)+($F$89*Visualisation!$L$117)+($F$90*Visualisation!$L$117)+($F$91*Visualisation!$L$117)+($F$92*Visualisation!$L$117)+($F$93*Visualisation!$L$117)+($F$94*Visualisation!$L$117)+($F$95*Visualisation!$L$117)+($F$96*Visualisation!$L$117))*$BD$86</f>
        <v>-1.7999999999999998</v>
      </c>
      <c r="BM111" s="21">
        <f>($C$84*Visualisation!$L$117)+($D$84*Visualisation!$L$117)+($E$84*Visualisation!$L$117)+($F$84*Visualisation!$L$117)+($G$84*Visualisation!$L$117)+($H$84*Visualisation!$L$117)+($I$84*Visualisation!$L$117)+($J$84*Visualisation!$L$117)+($K$84*Visualisation!$L$117)+($L$84*Visualisation!$L$117)+($M$84*Visualisation!$L$117)+($N$84*Visualisation!$L$117)+($O$84*Visualisation!$L$117)+($P$84*Visualisation!$L$117)+($Q$84*Visualisation!$L$117)+($R$84*Visualisation!$L$117)</f>
        <v>1.2</v>
      </c>
      <c r="BN111" s="21"/>
      <c r="BO111" s="21"/>
      <c r="BP111" s="21">
        <f>(($G$81*Visualisation!$L$117)+($G$82*Visualisation!$L$117)+($G$83*Visualisation!$L$117)+($G$84*Visualisation!$L$117)+($G$85*Visualisation!$L$117)+($G$86*Visualisation!$L$117)+($G$87*Visualisation!$L$117)+($G$88*Visualisation!$L$117)+($G$89*Visualisation!$L$117)+($G$90*Visualisation!$L$117)+($G$91*Visualisation!$L$117)+($G$92*Visualisation!$L$117)+($G$93*Visualisation!$L$117)+($G$94*Visualisation!$L$117)+($G$95*Visualisation!$L$117)+($G$96*Visualisation!$L$117))*$BD$86</f>
        <v>-1</v>
      </c>
      <c r="BQ111" s="21">
        <f>($C$85*Visualisation!$L$117)+($D$85*Visualisation!$L$117)+($E$85*Visualisation!$L$117)+($F$85*Visualisation!$L$117)+($G$85*Visualisation!$L$117)+($H$85*Visualisation!$L$117)+($I$85*Visualisation!$L$117)+($J$85*Visualisation!$L$117)+($K$85*Visualisation!$L$117)+($L$85*Visualisation!$L$117)+($M$85*Visualisation!$L$117)+($N$85*Visualisation!$L$117)+($O$85*Visualisation!$L$117)+($P$85*Visualisation!$L$117)+($Q$85*Visualisation!$L$117)+($R$85*Visualisation!$L$117)</f>
        <v>1.9999999999999998</v>
      </c>
      <c r="BR111" s="21"/>
      <c r="BS111" s="21"/>
      <c r="BT111" s="21">
        <f>(($H$81*Visualisation!$L$117)+($H$82*Visualisation!$L$117)+($H$83*Visualisation!$L$117)+($H$84*Visualisation!$L$117)+($H$85*Visualisation!$L$117)+($H$86*Visualisation!$L$117)+($H$87*Visualisation!$L$117)+($H$88*Visualisation!$L$117)+($H$89*Visualisation!$L$117)+($H$90*Visualisation!$L$117)+($H$91*Visualisation!$L$117)+($H$92*Visualisation!$L$117)+($H$93*Visualisation!$L$117)+($H$94*Visualisation!$L$117)+($H$95*Visualisation!$L$117)+($H$96*Visualisation!$L$117))*$BD$86</f>
        <v>-0.2</v>
      </c>
      <c r="BU111" s="21">
        <f>($C$86*Visualisation!$L$117)+($D$86*Visualisation!$L$117)+($E$86*Visualisation!$L$117)+($F$86*Visualisation!$L$117)+($G$86*Visualisation!$L$117)+($H$86*Visualisation!$L$117)+($I$86*Visualisation!$L$117)+($J$86*Visualisation!$L$117)+($K$86*Visualisation!$L$117)+($L$86*Visualisation!$L$117)+($M$86*Visualisation!$L$117)+($N$86*Visualisation!$L$117)+($O$86*Visualisation!$L$117)+($P$86*Visualisation!$L$117)+($Q$86*Visualisation!$L$117)+($R$86*Visualisation!$L$117)</f>
        <v>2.8000000000000003</v>
      </c>
      <c r="BV111" s="21"/>
      <c r="BW111" s="21"/>
      <c r="BX111" s="21">
        <f>(($I$81*Visualisation!$L$117)+($I$82*Visualisation!$L$117)+($I$83*Visualisation!$L$117)+($I$84*Visualisation!$L$117)+($I$85*Visualisation!$L$117)+($I$86*Visualisation!$L$117)+($I$87*Visualisation!$L$117)+($I$88*Visualisation!$L$117)+($I$89*Visualisation!$L$117)+($I$90*Visualisation!$L$117)+($I$91*Visualisation!$L$117)+($I$92*Visualisation!$L$117)+($I$93*Visualisation!$L$117)+($I$94*Visualisation!$L$117)+($I$95*Visualisation!$L$117)+($I$96*Visualisation!$L$117))*$BD$86</f>
        <v>-2.1999999999999997</v>
      </c>
      <c r="BY111" s="21">
        <f>($C$87*Visualisation!$L$117)+($D$87*Visualisation!$L$117)+($E$87*Visualisation!$L$117)+($F$87*Visualisation!$L$117)+($G$87*Visualisation!$L$117)+($H$87*Visualisation!$L$117)+($I$87*Visualisation!$L$117)+($J$87*Visualisation!$L$117)+($K$87*Visualisation!$L$117)+($L$87*Visualisation!$L$117)+($M$87*Visualisation!$L$117)+($N$87*Visualisation!$L$117)+($O$87*Visualisation!$L$117)+($P$87*Visualisation!$L$117)+($Q$87*Visualisation!$L$117)+($R$87*Visualisation!$L$117)</f>
        <v>0.8</v>
      </c>
      <c r="BZ111" s="2"/>
      <c r="CB111" s="21">
        <f>(($J$81*Visualisation!$L$117)+($J$82*Visualisation!$L$117)+($J$83*Visualisation!$L$117)+($J$84*Visualisation!$L$117)+($J$85*Visualisation!$L$117)+($J$86*Visualisation!$L$117)+($J$87*Visualisation!$L$117)+($J$88*Visualisation!$L$117)+($J$89*Visualisation!$L$117)+($J$90*Visualisation!$L$117)+($J$91*Visualisation!$L$117)+($J$92*Visualisation!$L$117)+($J$93*Visualisation!$L$117)+($J$94*Visualisation!$L$117)+($J$95*Visualisation!$L$117)+($J$96*Visualisation!$L$117))*$BD$86</f>
        <v>-0.60000000000000009</v>
      </c>
      <c r="CC111" s="21">
        <f>($C$88*Visualisation!$L$117)+($D$88*Visualisation!$L$117)+($E$88*Visualisation!$L$117)+($F$88*Visualisation!$L$117)+($G$88*Visualisation!$L$117)+($H$88*Visualisation!$L$117)+($I$88*Visualisation!$L$117)+($J$88*Visualisation!$L$117)+($K$88*Visualisation!$L$117)+($L$88*Visualisation!$L$117)+($M$88*Visualisation!$L$117)+($N$88*Visualisation!$L$117)+($O$88*Visualisation!$L$117)+($P$88*Visualisation!$L$117)+($Q$88*Visualisation!$L$117)+($R$88*Visualisation!$L$117)</f>
        <v>2.4</v>
      </c>
      <c r="CD111" s="2"/>
      <c r="CF111" s="21">
        <f>(($K$81*Visualisation!$L$117)+($K$82*Visualisation!$L$117)+($K$83*Visualisation!$L$117)+($K$84*Visualisation!$L$117)+($K$85*Visualisation!$L$117)+($K$86*Visualisation!$L$117)+($K$87*Visualisation!$L$117)+($K$88*Visualisation!$L$117)+($K$89*Visualisation!$L$117)+($K$90*Visualisation!$L$117)+($K$91*Visualisation!$L$117)+($K$92*Visualisation!$L$117)+($K$93*Visualisation!$L$117)+($K$94*Visualisation!$L$117)+($K$95*Visualisation!$L$117)+($K$96*Visualisation!$L$117))*$BD$86</f>
        <v>-0.8</v>
      </c>
      <c r="CG111" s="21">
        <f>($C$89*Visualisation!$L$117)+($D$89*Visualisation!$L$117)+($E$89*Visualisation!$L$117)+($F$89*Visualisation!$L$117)+($G$89*Visualisation!$L$117)+($H$89*Visualisation!$L$117)+($I$89*Visualisation!$L$117)+($J$89*Visualisation!$L$117)+($K$89*Visualisation!$L$117)+($L$89*Visualisation!$L$117)+($M$89*Visualisation!$L$117)+($N$89*Visualisation!$L$117)+($O$89*Visualisation!$L$117)+($P$89*Visualisation!$L$117)+($Q$89*Visualisation!$L$117)+($R$89*Visualisation!$L$117)</f>
        <v>2.1999999999999997</v>
      </c>
      <c r="CH111" s="2"/>
      <c r="CJ111" s="21">
        <f>(($L$81*Visualisation!$L$117)+($L$82*Visualisation!$L$117)+($L$83*Visualisation!$L$117)+($L$84*Visualisation!$L$117)+($L$85*Visualisation!$L$117)+($L$86*Visualisation!$L$117)+($L$87*Visualisation!$L$117)+($L$88*Visualisation!$L$117)+($L$89*Visualisation!$L$117)+($L$90*Visualisation!$L$117)+($L$91*Visualisation!$L$117)+($L$92*Visualisation!$L$117)+($L$93*Visualisation!$L$117)+($L$94*Visualisation!$L$117)+($L$95*Visualisation!$L$117)+($L$96*Visualisation!$L$117))*$BD$86</f>
        <v>-1.9999999999999998</v>
      </c>
      <c r="CK111" s="21">
        <f>($C$90*Visualisation!$L$117)+($D$90*Visualisation!$L$117)+($E$90*Visualisation!$L$117)+($F$90*Visualisation!$L$117)+($G$90*Visualisation!$L$117)+($H$90*Visualisation!$L$117)+($I$90*Visualisation!$L$117)+($J$90*Visualisation!$L$117)+($K$90*Visualisation!$L$117)+($L$90*Visualisation!$L$117)+($M$90*Visualisation!$L$117)+($N$90*Visualisation!$L$117)+($O$90*Visualisation!$L$117)+($P$90*Visualisation!$L$117)+($Q$90*Visualisation!$L$117)+($R$90*Visualisation!$L$117)</f>
        <v>1</v>
      </c>
      <c r="CL111" s="2"/>
      <c r="CN111" s="21">
        <f>(($M$81*Visualisation!$L$117)+($M$82*Visualisation!$L$117)+($M$83*Visualisation!$L$117)+($M$84*Visualisation!$L$117)+($M$85*Visualisation!$L$117)+($M$86*Visualisation!$L$117)+($M$87*Visualisation!$L$117)+($M$88*Visualisation!$L$117)+($M$89*Visualisation!$L$117)+($M$90*Visualisation!$L$117)+($M$91*Visualisation!$L$117)+($M$92*Visualisation!$L$117)+($M$93*Visualisation!$L$117)+($M$94*Visualisation!$L$117)+($M$95*Visualisation!$L$117)+($M$96*Visualisation!$L$117))*$BD$86</f>
        <v>-1.4</v>
      </c>
      <c r="CO111" s="21">
        <f>($C$91*Visualisation!$L$117)+($D$91*Visualisation!$L$117)+($E$91*Visualisation!$L$117)+($F$91*Visualisation!$L$117)+($G$91*Visualisation!$L$117)+($H$91*Visualisation!$L$117)+($I$91*Visualisation!$L$117)+($J$91*Visualisation!$L$117)+($K$91*Visualisation!$L$117)+($L$91*Visualisation!$L$117)+($M$91*Visualisation!$L$117)+($N$91*Visualisation!$L$117)+($O$91*Visualisation!$L$117)+($P$91*Visualisation!$L$117)+($Q$91*Visualisation!$L$117)+($R$91*Visualisation!$L$117)</f>
        <v>1.5999999999999999</v>
      </c>
      <c r="CP111" s="2"/>
      <c r="CR111" s="21">
        <f>(($N$81*Visualisation!$L$117)+($N$82*Visualisation!$L$117)+($N$83*Visualisation!$L$117)+($N$84*Visualisation!$L$117)+($N$85*Visualisation!$L$117)+($N$86*Visualisation!$L$117)+($N$87*Visualisation!$L$117)+($N$88*Visualisation!$L$117)+($N$89*Visualisation!$L$117)+($N$90*Visualisation!$L$117)+($N$91*Visualisation!$L$117)+($N$92*Visualisation!$L$117)+($N$93*Visualisation!$L$117)+($N$94*Visualisation!$L$117)+($N$95*Visualisation!$L$117)+($N$96*Visualisation!$L$117))*$BD$86</f>
        <v>-0.4</v>
      </c>
      <c r="CS111" s="21">
        <f>($C$92*Visualisation!$L$117)+($D$92*Visualisation!$L$117)+($E$92*Visualisation!$L$117)+($F$92*Visualisation!$L$117)+($G$92*Visualisation!$L$117)+($H$92*Visualisation!$L$117)+($I$92*Visualisation!$L$117)+($J$92*Visualisation!$L$117)+($K$92*Visualisation!$L$117)+($L$92*Visualisation!$L$117)+($M$92*Visualisation!$L$117)+($N$92*Visualisation!$L$117)+($O$92*Visualisation!$L$117)+($P$92*Visualisation!$L$117)+($Q$92*Visualisation!$L$117)+($R$92*Visualisation!$L$117)</f>
        <v>2.6</v>
      </c>
      <c r="CT111" s="2"/>
      <c r="CV111" s="21">
        <f>(($O$81*Visualisation!$L$117)+($O$82*Visualisation!$L$117)+($O$83*Visualisation!$L$117)+($O$84*Visualisation!$L$117)+($O$85*Visualisation!$L$117)+($O$86*Visualisation!$L$117)+($O$87*Visualisation!$L$117)+($O$88*Visualisation!$L$117)+($O$89*Visualisation!$L$117)+($O$90*Visualisation!$L$117)+($O$91*Visualisation!$L$117)+($O$92*Visualisation!$L$117)+($O$93*Visualisation!$L$117)+($O$94*Visualisation!$L$117)+($O$95*Visualisation!$L$117)+($O$96*Visualisation!$L$117))*$BD$86</f>
        <v>-3.0000000000000004</v>
      </c>
      <c r="CW111" s="21">
        <f>($C$93*Visualisation!$L$117)+($D$93*Visualisation!$L$117)+($E$93*Visualisation!$L$117)+($F$93*Visualisation!$L$117)+($G$93*Visualisation!$L$117)+($H$93*Visualisation!$L$117)+($I$93*Visualisation!$L$117)+($J$93*Visualisation!$L$117)+($K$93*Visualisation!$L$117)+($L$93*Visualisation!$L$117)+($M$93*Visualisation!$L$117)+($N$93*Visualisation!$L$117)+($O$93*Visualisation!$L$117)+($P$93*Visualisation!$L$117)+($Q$93*Visualisation!$L$117)+($R$93*Visualisation!$L$117)</f>
        <v>0</v>
      </c>
      <c r="CX111" s="2"/>
      <c r="CZ111" s="21">
        <f>(($P$81*Visualisation!$L$117)+($P$82*Visualisation!$L$117)+($P$83*Visualisation!$L$117)+($P$84*Visualisation!$L$117)+($P$85*Visualisation!$L$117)+($P$86*Visualisation!$L$117)+($P$87*Visualisation!$L$117)+($P$88*Visualisation!$L$117)+($P$89*Visualisation!$L$117)+($P$90*Visualisation!$L$117)+($P$91*Visualisation!$L$117)+($P$92*Visualisation!$L$117)+($P$93*Visualisation!$L$117)+($P$94*Visualisation!$L$117)+($P$95*Visualisation!$L$117)+($P$96*Visualisation!$L$117))*$BD$86</f>
        <v>-1.2</v>
      </c>
      <c r="DA111" s="21">
        <f>($C$94*Visualisation!$L$117)+($D$94*Visualisation!$L$117)+($E$94*Visualisation!$L$117)+($F$94*Visualisation!$L$117)+($G$94*Visualisation!$L$117)+($H$94*Visualisation!$L$117)+($I$94*Visualisation!$L$117)+($J$94*Visualisation!$L$117)+($K$94*Visualisation!$L$117)+($L$94*Visualisation!$L$117)+($M$94*Visualisation!$L$117)+($N$94*Visualisation!$L$117)+($O$94*Visualisation!$L$117)+($P$94*Visualisation!$L$117)+($Q$94*Visualisation!$L$117)+($R$94*Visualisation!$L$117)</f>
        <v>1.7999999999999998</v>
      </c>
      <c r="DB111" s="2"/>
      <c r="DD111" s="21">
        <f>(($Q$81*Visualisation!$L$117)+($Q$82*Visualisation!$L$117)+($Q$83*Visualisation!$L$117)+($Q$84*Visualisation!$L$117)+($Q$85*Visualisation!$L$117)+($Q$86*Visualisation!$L$117)+($Q$87*Visualisation!$L$117)+($Q$88*Visualisation!$L$117)+($Q$89*Visualisation!$L$117)+($Q$90*Visualisation!$L$117)+($Q$91*Visualisation!$L$117)+($Q$92*Visualisation!$L$117)+($Q$93*Visualisation!$L$117)+($Q$94*Visualisation!$L$117)+($Q$95*Visualisation!$L$117)+($Q$96*Visualisation!$L$117))*$BD$86</f>
        <v>-1.5999999999999999</v>
      </c>
      <c r="DE111" s="21">
        <f>($C$95*Visualisation!$L$117)+($D$95*Visualisation!$L$117)+($E$95*Visualisation!$L$117)+($F$95*Visualisation!$L$117)+($G$95*Visualisation!$L$117)+($H$95*Visualisation!$L$117)+($I$95*Visualisation!$L$117)+($J$95*Visualisation!$L$117)+($K$95*Visualisation!$L$117)+($L$95*Visualisation!$L$117)+($M$95*Visualisation!$L$117)+($N$95*Visualisation!$L$117)+($O$95*Visualisation!$L$117)+($P$95*Visualisation!$L$117)+($Q$95*Visualisation!$L$117)+($R$95*Visualisation!$L$117)</f>
        <v>1.4</v>
      </c>
      <c r="DF111" s="2"/>
      <c r="DH111" s="21">
        <f>(($R$81*Visualisation!$L$117)+($R$82*Visualisation!$L$117)+($R$83*Visualisation!$L$117)+($R$84*Visualisation!$L$117)+($R$85*Visualisation!$L$117)+($R$86*Visualisation!$L$117)+($R$87*Visualisation!$L$117)+($R$88*Visualisation!$L$117)+($R$89*Visualisation!$L$117)+($R$90*Visualisation!$L$117)+($R$91*Visualisation!$L$117)+($R$92*Visualisation!$L$117)+($R$93*Visualisation!$L$117)+($R$94*Visualisation!$L$117)+($R$95*Visualisation!$L$117)+($R$96*Visualisation!$L$117))*$BD$86</f>
        <v>0</v>
      </c>
      <c r="DI111" s="21">
        <f>($C$96*Visualisation!$L$117)+($D$96*Visualisation!$L$117)+($E$96*Visualisation!$L$117)+($F$96*Visualisation!$L$117)+($G$96*Visualisation!$L$117)+($H$96*Visualisation!$L$117)+($I$96*Visualisation!$L$117)+($J$96*Visualisation!$L$117)+($K$96*Visualisation!$L$117)+($L$96*Visualisation!$L$117)+($M$96*Visualisation!$L$117)+($N$96*Visualisation!$L$117)+($O$96*Visualisation!$L$117)+($P$96*Visualisation!$L$117)+($Q$96*Visualisation!$L$117)+($R$96*Visualisation!$L$117)</f>
        <v>3.0000000000000004</v>
      </c>
      <c r="DJ111" s="2"/>
      <c r="DO111" s="253"/>
    </row>
    <row r="112" spans="1:119" ht="15.75">
      <c r="A112" s="35" t="s">
        <v>70</v>
      </c>
      <c r="B112" s="159" t="s">
        <v>83</v>
      </c>
      <c r="C112" s="163">
        <f>IF((Visualisation!E$65-Visualisation!$O$65)&gt;0,(1-(EXP(-(((Visualisation!E$65-Visualisation!$O$65)^2)/(2*($T$101^2)))))),0)</f>
        <v>0</v>
      </c>
      <c r="D112" s="163">
        <f>IF((Visualisation!F$65-Visualisation!$O$65)&gt;0,(1-(EXP(-(((Visualisation!F$65-Visualisation!$O$65)^2)/(2*($T$101^2)))))),0)</f>
        <v>0</v>
      </c>
      <c r="E112" s="163">
        <f>IF((Visualisation!G$65-Visualisation!$O$65)&gt;0,(1-(EXP(-(((Visualisation!G$65-Visualisation!$O$65)^2)/(2*($T$101^2)))))),0)</f>
        <v>0</v>
      </c>
      <c r="F112" s="163">
        <f>IF((Visualisation!H$65-Visualisation!$O$65)&gt;0,(1-(EXP(-(((Visualisation!H$65-Visualisation!$O$65)^2)/(2*($T$101^2)))))),0)</f>
        <v>0</v>
      </c>
      <c r="G112" s="163">
        <f>IF((Visualisation!I$65-Visualisation!$O$65)&gt;0,(1-(EXP(-(((Visualisation!I$65-Visualisation!$O$65)^2)/(2*($T$101^2)))))),0)</f>
        <v>0</v>
      </c>
      <c r="H112" s="163">
        <f>IF((Visualisation!J$65-Visualisation!$O$65)&gt;0,(1-(EXP(-(((Visualisation!J$65-Visualisation!$O$65)^2)/(2*($T$101^2)))))),0)</f>
        <v>0</v>
      </c>
      <c r="I112" s="163">
        <f>IF((Visualisation!K$65-Visualisation!$O$65)&gt;0,(1-(EXP(-(((Visualisation!K$65-Visualisation!$O$65)^2)/(2*($T$101^2)))))),0)</f>
        <v>0.13530728912502554</v>
      </c>
      <c r="J112" s="163">
        <f>IF((Visualisation!L$65-Visualisation!$O$65)&gt;0,(1-(EXP(-(((Visualisation!L$65-Visualisation!$O$65)^2)/(2*($T$101^2)))))),0)</f>
        <v>0.12692462103591984</v>
      </c>
      <c r="K112" s="163">
        <f>IF((Visualisation!M$65-Visualisation!$O$65)&gt;0,(1-(EXP(-(((Visualisation!M$65-Visualisation!$O$65)^2)/(2*($T$101^2)))))),0)</f>
        <v>8.474028339578521E-2</v>
      </c>
      <c r="L112" s="163">
        <f>IF((Visualisation!N$65-Visualisation!$O$65)&gt;0,(1-(EXP(-(((Visualisation!N$65-Visualisation!$O$65)^2)/(2*($T$101^2)))))),0)</f>
        <v>3.7585690601327215E-4</v>
      </c>
      <c r="M112" s="163">
        <f>IF((Visualisation!O$65-Visualisation!$O$65)&gt;0,(1-(EXP(-(((Visualisation!O$65-Visualisation!$O$65)^2)/(2*($T$101^2)))))),0)</f>
        <v>0</v>
      </c>
      <c r="N112" s="163">
        <f>IF((Visualisation!P$65-Visualisation!$O$65)&gt;0,(1-(EXP(-(((Visualisation!P$65-Visualisation!$O$65)^2)/(2*($T$101^2)))))),0)</f>
        <v>6.4371002023977386E-4</v>
      </c>
      <c r="O112" s="163">
        <f>IF((Visualisation!Q$65-Visualisation!$O$65)&gt;0,(1-(EXP(-(((Visualisation!Q$65-Visualisation!$O$65)^2)/(2*($T$101^2)))))),0)</f>
        <v>0</v>
      </c>
      <c r="P112" s="163">
        <f>IF((Visualisation!R$65-Visualisation!$O$65)&gt;0,(1-(EXP(-(((Visualisation!R$65-Visualisation!$O$65)^2)/(2*($T$101^2)))))),0)</f>
        <v>0</v>
      </c>
      <c r="Q112" s="163">
        <f>IF((Visualisation!S$65-Visualisation!$O$65)&gt;0,(1-(EXP(-(((Visualisation!S$65-Visualisation!$O$65)^2)/(2*($T$101^2)))))),0)</f>
        <v>0</v>
      </c>
      <c r="R112" s="163">
        <f>IF((Visualisation!T$65-Visualisation!$O$65)&gt;0,(1-(EXP(-(((Visualisation!T$65-Visualisation!$O$65)^2)/(2*($T$101^2)))))),0)</f>
        <v>0.12241289395112209</v>
      </c>
      <c r="S112" s="1"/>
      <c r="T112" s="1"/>
      <c r="U112" s="1"/>
      <c r="V112" s="2"/>
      <c r="W112" s="254"/>
      <c r="X112" s="2"/>
      <c r="Y112" s="2"/>
      <c r="Z112" s="2"/>
      <c r="AA112" s="27"/>
      <c r="AB112" s="2"/>
      <c r="AC112" s="2"/>
      <c r="AD112" s="2"/>
      <c r="AE112" s="2"/>
      <c r="AF112" s="2"/>
      <c r="AG112" s="2"/>
      <c r="AH112" s="2"/>
      <c r="AI112" s="2"/>
      <c r="AJ112" s="1"/>
      <c r="AK112" s="1"/>
      <c r="AL112" s="1"/>
      <c r="AM112" s="1"/>
      <c r="AN112" s="1"/>
      <c r="AO112" s="1"/>
      <c r="AP112" s="1"/>
      <c r="AQ112" s="1"/>
      <c r="AR112" s="11"/>
      <c r="AS112" s="11"/>
      <c r="AT112" s="11"/>
      <c r="AU112" s="11"/>
      <c r="AV112" s="251"/>
      <c r="AW112" s="11"/>
      <c r="AY112" s="225" t="s">
        <v>316</v>
      </c>
      <c r="AZ112" s="21">
        <f>(($C$102*Visualisation!$L$118)+($C$103*Visualisation!$L$118)+($C$104*Visualisation!$L$118)+($C$105*Visualisation!$L$118)+($C$106*Visualisation!$L$118)+($C$107*Visualisation!$L$118)+($C$108*Visualisation!$L$118)+($C$109*Visualisation!$L$118)+($C$110*Visualisation!$L$118)+($C$111*Visualisation!$L$118)+($C$112*Visualisation!$L$118)+($C$113*Visualisation!$L$118)+($C$114*Visualisation!$L$118)+($C$115*Visualisation!$L$118)+($C$116*Visualisation!$L$118)+($C$117*Visualisation!$L$118))*$BD$86</f>
        <v>0</v>
      </c>
      <c r="BA112" s="21">
        <f>($C$102*Visualisation!$L$118)+($D$102*Visualisation!$L$118)+($E$102*Visualisation!$L$118)+($F$102*Visualisation!$L$118)+($G$102*Visualisation!$L$118)+($H$102*Visualisation!$L$118)+($I$102*Visualisation!$L$118)+($J$102*Visualisation!$L$118)+($K$102*Visualisation!$L$118)+($L$102*Visualisation!$L$118)+($M$102*Visualisation!$L$118)+($N$102*Visualisation!$L$118)+($O$102*Visualisation!$L$118)+($P$102*Visualisation!$L$118)+($Q$102*Visualisation!$L$118)+($R$102*Visualisation!$L$118)</f>
        <v>0</v>
      </c>
      <c r="BB112" s="21"/>
      <c r="BC112" s="21"/>
      <c r="BD112" s="21">
        <f>(($D$102*Visualisation!$L$118)+($D$103*Visualisation!$L$118)+($D$104*Visualisation!$L$118)+($D$105*Visualisation!$L$118)+($D$106*Visualisation!$L$118)+($D$107*Visualisation!$L$118)+($D$108*Visualisation!$L$118)+($D$109*Visualisation!$L$118)+($D$110*Visualisation!$L$118)+($D$111*Visualisation!$L$118)+($D$112*Visualisation!$L$118)+($D$113*Visualisation!$L$118)+($D$114*Visualisation!$L$118)+($D$115*Visualisation!$L$118)+($D$116*Visualisation!$L$118)+($D$117*Visualisation!$L$118))*$BD$86</f>
        <v>0</v>
      </c>
      <c r="BE112" s="21">
        <f>($C$103*Visualisation!$L$118)+($D$103*Visualisation!$L$118)+($E$103*Visualisation!$L$118)+($F$103*Visualisation!$L$118)+($G$103*Visualisation!$L$118)+($H$103*Visualisation!$L$118)+($I$103*Visualisation!$L$118)+($J$103*Visualisation!$L$118)+($K$103*Visualisation!$L$118)+($L$103*Visualisation!$L$118)+($M$103*Visualisation!$L$118)+($N$103*Visualisation!$L$118)+($O$103*Visualisation!$L$118)+($P$103*Visualisation!$L$118)+($Q$103*Visualisation!$L$118)+($R$103*Visualisation!$L$118)</f>
        <v>0</v>
      </c>
      <c r="BF112" s="21"/>
      <c r="BG112" s="21"/>
      <c r="BH112" s="21">
        <f>(($E$102*Visualisation!$L$118)+($E$103*Visualisation!$L$118)+($E$104*Visualisation!$L$118)+($E$105*Visualisation!$L$118)+($E$106*Visualisation!$L$118)+($E$107*Visualisation!$L$118)+($E$108*Visualisation!$L$118)+($E$109*Visualisation!$L$118)+($E$110*Visualisation!$L$118)+($E$111*Visualisation!$L$118)+($E$112*Visualisation!$L$118)+($E$113*Visualisation!$L$118)+($E$114*Visualisation!$L$118)+($E$115*Visualisation!$L$118)+($E$116*Visualisation!$L$118)+($E$117*Visualisation!$L$118))*$BD$86</f>
        <v>0</v>
      </c>
      <c r="BI112" s="21">
        <f>($C$104*Visualisation!$L$118)+($D$104*Visualisation!$L$118)+($E$104*Visualisation!$L$118)+($F$104*Visualisation!$L$118)+($G$104*Visualisation!$L$118)+($H$104*Visualisation!$L$118)+($I$104*Visualisation!$L$118)+($J$104*Visualisation!$L$118)+($K$104*Visualisation!$L$118)+($L$104*Visualisation!$L$118)+($M$104*Visualisation!$L$118)+($N$104*Visualisation!$L$118)+($O$104*Visualisation!$L$118)+($P$104*Visualisation!$L$118)+($Q$104*Visualisation!$L$118)+($R$104*Visualisation!$L$118)</f>
        <v>0</v>
      </c>
      <c r="BJ112" s="21"/>
      <c r="BK112" s="21"/>
      <c r="BL112" s="21">
        <f>(($F$102*Visualisation!$L$118)+($F$103*Visualisation!$L$118)+($F$104*Visualisation!$L$118)+($F$105*Visualisation!$L$118)+($F$106*Visualisation!$L$118)+($F$107*Visualisation!$L$118)+($F$108*Visualisation!$L$118)+($F$109*Visualisation!$L$118)+($F$110*Visualisation!$L$118)+($F$111*Visualisation!$L$118)+($F$112*Visualisation!$L$118)+($F$113*Visualisation!$L$118)+($F$114*Visualisation!$L$118)+($F$115*Visualisation!$L$118)+($F$116*Visualisation!$L$118)+($F$117*Visualisation!$L$118))*$BD$86</f>
        <v>0</v>
      </c>
      <c r="BM112" s="21">
        <f>($C$105*Visualisation!$L$118)+($D$105*Visualisation!$L$118)+($E$105*Visualisation!$L$118)+($F$105*Visualisation!$L$118)+($G$105*Visualisation!$L$118)+($H$105*Visualisation!$L$118)+($I$105*Visualisation!$L$118)+($J$105*Visualisation!$L$118)+($K$105*Visualisation!$L$118)+($L$105*Visualisation!$L$118)+($M$105*Visualisation!$L$118)+($N$105*Visualisation!$L$118)+($O$105*Visualisation!$L$118)+($P$105*Visualisation!$L$118)+($Q$105*Visualisation!$L$118)+($R$105*Visualisation!$L$118)</f>
        <v>0</v>
      </c>
      <c r="BN112" s="21"/>
      <c r="BO112" s="21"/>
      <c r="BP112" s="21">
        <f>(($G$102*Visualisation!$L$118)+($G$103*Visualisation!$L$118)+($G$104*Visualisation!$L$118)+($G$105*Visualisation!$L$118)+($G$106*Visualisation!$L$118)+($G$107*Visualisation!$L$118)+($G$108*Visualisation!$L$118)+($G$109*Visualisation!$L$118)+($G$110*Visualisation!$L$118)+($G$111*Visualisation!$L$118)+($G$112*Visualisation!$L$118)+($G$113*Visualisation!$L$118)+($G$114*Visualisation!$L$118)+($G$115*Visualisation!$L$118)+($G$116*Visualisation!$L$118)+($G$117*Visualisation!$L$118))*$BD$86</f>
        <v>0</v>
      </c>
      <c r="BQ112" s="21">
        <f>($C$106*Visualisation!$L$118)+($D$106*Visualisation!$L$118)+($E$106*Visualisation!$L$118)+($F$106*Visualisation!$L$118)+($G$106*Visualisation!$L$118)+($H$106*Visualisation!$L$118)+($I$106*Visualisation!$L$118)+($J$106*Visualisation!$L$118)+($K$106*Visualisation!$L$118)+($L$106*Visualisation!$L$118)+($M$106*Visualisation!$L$118)+($N$106*Visualisation!$L$118)+($O$106*Visualisation!$L$118)+($P$106*Visualisation!$L$118)+($Q$106*Visualisation!$L$118)+($R$106*Visualisation!$L$118)</f>
        <v>0</v>
      </c>
      <c r="BR112" s="21"/>
      <c r="BS112" s="21"/>
      <c r="BT112" s="21">
        <f>(($H$102*Visualisation!$L$118)+($H$103*Visualisation!$L$118)+($H$104*Visualisation!$L$118)+($H$105*Visualisation!$L$118)+($H$106*Visualisation!$L$118)+($H$107*Visualisation!$L$118)+($H$108*Visualisation!$L$118)+($H$109*Visualisation!$L$118)+($H$110*Visualisation!$L$118)+($H$111*Visualisation!$L$118)+($H$112*Visualisation!$L$118)+($H$113*Visualisation!$L$118)+($H$114*Visualisation!$L$118)+($H$115*Visualisation!$L$118)+($H$116*Visualisation!$L$118)+($H$117*Visualisation!$L$118))*$BD$86</f>
        <v>0</v>
      </c>
      <c r="BU112" s="21">
        <f>($C$107*Visualisation!$L$118)+($D$107*Visualisation!$L$118)+($E$107*Visualisation!$L$118)+($F$107*Visualisation!$L$118)+($G$107*Visualisation!$L$118)+($H$107*Visualisation!$L$118)+($I$107*Visualisation!$L$118)+($J$107*Visualisation!$L$118)+($K$107*Visualisation!$L$118)+($L$107*Visualisation!$L$118)+($M$107*Visualisation!$L$118)+($N$107*Visualisation!$L$118)+($O$107*Visualisation!$L$118)+($P$107*Visualisation!$L$118)+($Q$107*Visualisation!$L$118)+($R$107*Visualisation!$L$118)</f>
        <v>0</v>
      </c>
      <c r="BV112" s="21"/>
      <c r="BW112" s="21"/>
      <c r="BX112" s="21">
        <f>(($I$102*Visualisation!$L$118)+($I$103*Visualisation!$L$118)+($I$104*Visualisation!$L$118)+($I$105*Visualisation!$L$118)+($I$106*Visualisation!$L$118)+($I$107*Visualisation!$L$118)+($I$108*Visualisation!$L$118)+($I$109*Visualisation!$L$118)+($I$110*Visualisation!$L$118)+($I$111*Visualisation!$L$118)+($I$112*Visualisation!$L$118)+($I$113*Visualisation!$L$118)+($I$114*Visualisation!$L$118)+($I$115*Visualisation!$L$118)+($I$116*Visualisation!$L$118)+($I$117*Visualisation!$L$118))*$BD$86</f>
        <v>0</v>
      </c>
      <c r="BY112" s="21">
        <f>($C$108*Visualisation!$L$118)+($D$108*Visualisation!$L$118)+($E$108*Visualisation!$L$118)+($F$108*Visualisation!$L$118)+($G$108*Visualisation!$L$118)+($H$108*Visualisation!$L$118)+($I$108*Visualisation!$L$118)+($J$108*Visualisation!$L$118)+($K$108*Visualisation!$L$118)+($L$108*Visualisation!$L$118)+($M$108*Visualisation!$L$118)+($N$108*Visualisation!$L$118)+($O$108*Visualisation!$L$118)+($P$108*Visualisation!$L$118)+($Q$108*Visualisation!$L$118)+($R$108*Visualisation!$L$118)</f>
        <v>0</v>
      </c>
      <c r="BZ112" s="2"/>
      <c r="CB112" s="21">
        <f>(($J$102*Visualisation!$L$118)+($J$103*Visualisation!$L$118)+($J$104*Visualisation!$L$118)+($J$105*Visualisation!$L$118)+($J$106*Visualisation!$L$118)+($J$107*Visualisation!$L$118)+($J$108*Visualisation!$L$118)+($J$109*Visualisation!$L$118)+($J$110*Visualisation!$L$118)+($J$111*Visualisation!$L$118)+($J$112*Visualisation!$L$118)+($J$113*Visualisation!$L$118)+($J$114*Visualisation!$L$118)+($J$115*Visualisation!$L$118)+($J$116*Visualisation!$L$118)+($J$117*Visualisation!$L$118))*$BD$86</f>
        <v>0</v>
      </c>
      <c r="CC112" s="21">
        <f>($C$109*Visualisation!$L$118)+($D$109*Visualisation!$L$118)+($E$109*Visualisation!$L$118)+($F$109*Visualisation!$L$118)+($G$109*Visualisation!$L$118)+($H$109*Visualisation!$L$118)+($I$109*Visualisation!$L$118)+($J$109*Visualisation!$L$118)+($K$109*Visualisation!$L$118)+($L$109*Visualisation!$L$118)+($M$109*Visualisation!$L$118)+($N$109*Visualisation!$L$118)+($O$109*Visualisation!$L$118)+($P$109*Visualisation!$L$118)+($Q$109*Visualisation!$L$118)+($R$109*Visualisation!$L$118)</f>
        <v>0</v>
      </c>
      <c r="CD112" s="2"/>
      <c r="CF112" s="21">
        <f>(($K$102*Visualisation!$L$118)+($K$103*Visualisation!$L$118)+($K$104*Visualisation!$L$118)+($K$105*Visualisation!$L$118)+($K$106*Visualisation!$L$118)+($K$107*Visualisation!$L$118)+($K$108*Visualisation!$L$118)+($K$109*Visualisation!$L$118)+($K$110*Visualisation!$L$118)+($K$111*Visualisation!$L$118)+($K$112*Visualisation!$L$118)+($K$113*Visualisation!$L$118)+($K$114*Visualisation!$L$118)+($K$115*Visualisation!$L$118)+($K$116*Visualisation!$L$118)+($K$117*Visualisation!$L$118))*$BD$86</f>
        <v>0</v>
      </c>
      <c r="CG112" s="21">
        <f>($C$110*Visualisation!$L$118)+($D$110*Visualisation!$L$118)+($E$110*Visualisation!$L$118)+($F$110*Visualisation!$L$118)+($G$110*Visualisation!$L$118)+($H$110*Visualisation!$L$118)+($I$110*Visualisation!$L$118)+($J$110*Visualisation!$L$118)+($K$110*Visualisation!$L$118)+($L$110*Visualisation!$L$118)+($M$110*Visualisation!$L$118)+($N$110*Visualisation!$L$118)+($O$110*Visualisation!$L$118)+($P$110*Visualisation!$L$118)+($Q$110*Visualisation!$L$118)+($R$110*Visualisation!$L$118)</f>
        <v>0</v>
      </c>
      <c r="CH112" s="2"/>
      <c r="CJ112" s="21">
        <f>(($L$102*Visualisation!$L$118)+($L$103*Visualisation!$L$118)+($L$104*Visualisation!$L$118)+($L$105*Visualisation!$L$118)+($L$106*Visualisation!$L$118)+($L$107*Visualisation!$L$118)+($L$108*Visualisation!$L$118)+($L$109*Visualisation!$L$118)+($L$110*Visualisation!$L$118)+($L$111*Visualisation!$L$118)+($L$112*Visualisation!$L$118)+($L$113*Visualisation!$L$118)+($L$114*Visualisation!$L$118)+($L$115*Visualisation!$L$118)+($L$116*Visualisation!$L$118)+($L$117*Visualisation!$L$118))*$BD$86</f>
        <v>0</v>
      </c>
      <c r="CK112" s="21">
        <f>($C$111*Visualisation!$L$118)+($D$111*Visualisation!$L$118)+($E$111*Visualisation!$L$118)+($F$111*Visualisation!$L$118)+($G$111*Visualisation!$L$118)+($H$111*Visualisation!$L$118)+($I$111*Visualisation!$L$118)+($J$111*Visualisation!$L$118)+($K$111*Visualisation!$L$118)+($L$111*Visualisation!$L$118)+($M$111*Visualisation!$L$118)+($N$111*Visualisation!$L$118)+($O$111*Visualisation!$L$118)+($P$111*Visualisation!$L$118)+($Q$111*Visualisation!$L$118)+($R$111*Visualisation!$L$118)</f>
        <v>0</v>
      </c>
      <c r="CL112" s="2"/>
      <c r="CN112" s="21">
        <f>(($M$102*Visualisation!$L$118)+($M$103*Visualisation!$L$118)+($M$104*Visualisation!$L$118)+($M$105*Visualisation!$L$118)+($M$106*Visualisation!$L$118)+($M$107*Visualisation!$L$118)+($M$108*Visualisation!$L$118)+($M$109*Visualisation!$L$118)+($M$110*Visualisation!$L$118)+($M$111*Visualisation!$L$118)+($M$112*Visualisation!$L$118)+($M$113*Visualisation!$L$118)+($M$114*Visualisation!$L$118)+($M$115*Visualisation!$L$118)+($M$116*Visualisation!$L$118)+($M$117*Visualisation!$L$118))*$BD$86</f>
        <v>0</v>
      </c>
      <c r="CO112" s="21">
        <f>($C$112*Visualisation!$L$118)+($D$112*Visualisation!$L$118)+($E$112*Visualisation!$L$118)+($F$112*Visualisation!$L$118)+($G$112*Visualisation!$L$118)+($H$112*Visualisation!$L$118)+($I$112*Visualisation!$L$118)+($J$112*Visualisation!$L$118)+($K$112*Visualisation!$L$118)+($L$112*Visualisation!$L$118)+($M$112*Visualisation!$L$118)+($N$112*Visualisation!$L$118)+($O$112*Visualisation!$L$118)+($P$112*Visualisation!$L$118)+($Q$112*Visualisation!$L$118)+($R$112*Visualisation!$L$118)</f>
        <v>0</v>
      </c>
      <c r="CP112" s="2"/>
      <c r="CR112" s="21">
        <f>(($N$102*Visualisation!$L$118)+($N$103*Visualisation!$L$118)+($N$104*Visualisation!$L$118)+($N$105*Visualisation!$L$118)+($N$106*Visualisation!$L$118)+($N$107*Visualisation!$L$118)+($N$108*Visualisation!$L$118)+($N$109*Visualisation!$L$118)+($N$110*Visualisation!$L$118)+($N$111*Visualisation!$L$118)+($N$112*Visualisation!$L$118)+($N$113*Visualisation!$L$118)+($N$114*Visualisation!$L$118)+($N$115*Visualisation!$L$118)+($N$116*Visualisation!$L$118)+($N$117*Visualisation!$L$118))*$BD$86</f>
        <v>0</v>
      </c>
      <c r="CS112" s="21">
        <f>($C$113*Visualisation!$L$118)+($D$113*Visualisation!$L$118)+($E$113*Visualisation!$L$118)+($F$113*Visualisation!$L$118)+($G$113*Visualisation!$L$118)+($H$113*Visualisation!$L$118)+($I$113*Visualisation!$L$118)+($J$113*Visualisation!$L$118)+($K$113*Visualisation!$L$118)+($L$113*Visualisation!$L$118)+($M$113*Visualisation!$L$118)+($N$113*Visualisation!$L$118)+($O$113*Visualisation!$L$118)+($P$113*Visualisation!$L$118)+($Q$113*Visualisation!$L$118)+($R$113*Visualisation!$L$118)</f>
        <v>0</v>
      </c>
      <c r="CT112" s="2"/>
      <c r="CV112" s="21">
        <f>(($O$102*Visualisation!$L$118)+($O$103*Visualisation!$L$118)+($O$104*Visualisation!$L$118)+($O$105*Visualisation!$L$118)+($O$106*Visualisation!$L$118)+($O$107*Visualisation!$L$118)+($O$108*Visualisation!$L$118)+($O$109*Visualisation!$L$118)+($O$110*Visualisation!$L$118)+($O$111*Visualisation!$L$118)+($O$112*Visualisation!$L$118)+($O$113*Visualisation!$L$118)+($O$114*Visualisation!$L$118)+($O$115*Visualisation!$L$118)+($O$116*Visualisation!$L$118)+($O$117*Visualisation!$L$118))*$BD$86</f>
        <v>0</v>
      </c>
      <c r="CW112" s="21">
        <f>($C$114*Visualisation!$L$118)+($D$114*Visualisation!$L$118)+($E$114*Visualisation!$L$118)+($F$114*Visualisation!$L$118)+($G$114*Visualisation!$L$118)+($H$114*Visualisation!$L$118)+($I$114*Visualisation!$L$118)+($J$114*Visualisation!$L$118)+($K$114*Visualisation!$L$118)+($L$114*Visualisation!$L$118)+($M$114*Visualisation!$L$118)+($N$114*Visualisation!$L$118)+($O$114*Visualisation!$L$118)+($P$114*Visualisation!$L$118)+($Q$114*Visualisation!$L$118)+($R$114*Visualisation!$L$118)</f>
        <v>0</v>
      </c>
      <c r="CX112" s="2"/>
      <c r="CZ112" s="21">
        <f>(($P$102*Visualisation!$L$118)+($P$103*Visualisation!$L$118)+($P$104*Visualisation!$L$118)+($P$105*Visualisation!$L$118)+($P$106*Visualisation!$L$118)+($P$107*Visualisation!$L$118)+($P$108*Visualisation!$L$118)+($P$109*Visualisation!$L$118)+($P$110*Visualisation!$L$118)+($P$111*Visualisation!$L$118)+($P$112*Visualisation!$L$118)+($P$113*Visualisation!$L$118)+($P$114*Visualisation!$L$118)+($P$115*Visualisation!$L$118)+($P$116*Visualisation!$L$118)+($P$117*Visualisation!$L$118))*$BD$86</f>
        <v>0</v>
      </c>
      <c r="DA112" s="21">
        <f>($C$115*Visualisation!$L$118)+($D$115*Visualisation!$L$118)+($E$115*Visualisation!$L$118)+($F$115*Visualisation!$L$118)+($G$115*Visualisation!$L$118)+($H$115*Visualisation!$L$118)+($I$115*Visualisation!$L$118)+($J$115*Visualisation!$L$118)+($K$115*Visualisation!$L$118)+($L$115*Visualisation!$L$118)+($M$115*Visualisation!$L$118)+($N$115*Visualisation!$L$118)+($O$115*Visualisation!$L$118)+($P$115*Visualisation!$L$118)+($Q$115*Visualisation!$L$118)+($R$115*Visualisation!$L$118)</f>
        <v>0</v>
      </c>
      <c r="DB112" s="2"/>
      <c r="DD112" s="21">
        <f>(($Q$102*Visualisation!$L$118)+($Q$103*Visualisation!$L$118)+($Q$104*Visualisation!$L$118)+($Q$105*Visualisation!$L$118)+($Q$106*Visualisation!$L$118)+($Q$107*Visualisation!$L$118)+($Q$108*Visualisation!$L$118)+($Q$109*Visualisation!$L$118)+($Q$110*Visualisation!$L$118)+($Q$111*Visualisation!$L$118)+($Q$112*Visualisation!$L$118)+($Q$113*Visualisation!$L$118)+($Q$114*Visualisation!$L$118)+($Q$115*Visualisation!$L$118)+($Q$116*Visualisation!$L$118)+($Q$117*Visualisation!$L$118))*$BD$86</f>
        <v>0</v>
      </c>
      <c r="DE112" s="21">
        <f>($C$116*Visualisation!$L$118)+($D$116*Visualisation!$L$118)+($E$116*Visualisation!$L$118)+($F$116*Visualisation!$L$118)+($G$116*Visualisation!$L$118)+($H$116*Visualisation!$L$118)+($I$116*Visualisation!$L$118)+($J$116*Visualisation!$L$118)+($K$116*Visualisation!$L$118)+($L$116*Visualisation!$L$118)+($M$116*Visualisation!$L$118)+($N$116*Visualisation!$L$118)+($O$116*Visualisation!$L$118)+($P$116*Visualisation!$L$118)+($Q$116*Visualisation!$L$118)+($R$116*Visualisation!$L$118)</f>
        <v>0</v>
      </c>
      <c r="DF112" s="2"/>
      <c r="DH112" s="21">
        <f>(($R$102*Visualisation!$L$118)+($R$103*Visualisation!$L$118)+($R$104*Visualisation!$L$118)+($R$105*Visualisation!$L$118)+($R$106*Visualisation!$L$118)+($R$107*Visualisation!$L$118)+($R$108*Visualisation!$L$118)+($R$109*Visualisation!$L$118)+($R$110*Visualisation!$L$118)+($R$111*Visualisation!$L$118)+($R$112*Visualisation!$L$118)+($R$113*Visualisation!$L$118)+($R$114*Visualisation!$L$118)+($R$115*Visualisation!$L$118)+($R$116*Visualisation!$L$118)+($R$117*Visualisation!$L$118))*$BD$86</f>
        <v>0</v>
      </c>
      <c r="DI112" s="21">
        <f>($C$117*Visualisation!$L$118)+($D$117*Visualisation!$L$118)+($E$117*Visualisation!$L$118)+($F$117*Visualisation!$L$118)+($G$117*Visualisation!$L$118)+($H$117*Visualisation!$L$118)+($I$117*Visualisation!$L$118)+($J$117*Visualisation!$L$118)+($K$117*Visualisation!$L$118)+($L$117*Visualisation!$L$118)+($M$117*Visualisation!$L$118)+($N$117*Visualisation!$L$118)+($O$117*Visualisation!$L$118)+($P$117*Visualisation!$L$118)+($Q$117*Visualisation!$L$118)+($R$117*Visualisation!$L$118)</f>
        <v>0</v>
      </c>
      <c r="DJ112" s="2"/>
      <c r="DO112" s="253"/>
    </row>
    <row r="113" spans="1:119" ht="15.75">
      <c r="A113" s="35" t="s">
        <v>338</v>
      </c>
      <c r="B113" s="159" t="s">
        <v>84</v>
      </c>
      <c r="C113" s="163">
        <f>IF((Visualisation!E$65-Visualisation!$P$65)&gt;0,(1-(EXP(-(((Visualisation!E$65-Visualisation!$P$65)^2)/(2*($T$101^2)))))),0)</f>
        <v>0</v>
      </c>
      <c r="D113" s="163">
        <f>IF((Visualisation!F$65-Visualisation!$P$65)&gt;0,(1-(EXP(-(((Visualisation!F$65-Visualisation!$P$65)^2)/(2*($T$101^2)))))),0)</f>
        <v>0</v>
      </c>
      <c r="E113" s="163">
        <f>IF((Visualisation!G$65-Visualisation!$P$65)&gt;0,(1-(EXP(-(((Visualisation!G$65-Visualisation!$P$65)^2)/(2*($T$101^2)))))),0)</f>
        <v>0</v>
      </c>
      <c r="F113" s="163">
        <f>IF((Visualisation!H$65-Visualisation!$P$65)&gt;0,(1-(EXP(-(((Visualisation!H$65-Visualisation!$P$65)^2)/(2*($T$101^2)))))),0)</f>
        <v>0</v>
      </c>
      <c r="G113" s="163">
        <f>IF((Visualisation!I$65-Visualisation!$P$65)&gt;0,(1-(EXP(-(((Visualisation!I$65-Visualisation!$P$65)^2)/(2*($T$101^2)))))),0)</f>
        <v>0</v>
      </c>
      <c r="H113" s="163">
        <f>IF((Visualisation!J$65-Visualisation!$P$65)&gt;0,(1-(EXP(-(((Visualisation!J$65-Visualisation!$P$65)^2)/(2*($T$101^2)))))),0)</f>
        <v>0</v>
      </c>
      <c r="I113" s="163">
        <f>IF((Visualisation!K$65-Visualisation!$P$65)&gt;0,(1-(EXP(-(((Visualisation!K$65-Visualisation!$P$65)^2)/(2*($T$101^2)))))),0)</f>
        <v>0.11897933510090164</v>
      </c>
      <c r="J113" s="163">
        <f>IF((Visualisation!L$65-Visualisation!$P$65)&gt;0,(1-(EXP(-(((Visualisation!L$65-Visualisation!$P$65)^2)/(2*($T$101^2)))))),0)</f>
        <v>0.11101915586642586</v>
      </c>
      <c r="K113" s="163">
        <f>IF((Visualisation!M$65-Visualisation!$P$65)&gt;0,(1-(EXP(-(((Visualisation!M$65-Visualisation!$P$65)^2)/(2*($T$101^2)))))),0)</f>
        <v>7.1411307063079743E-2</v>
      </c>
      <c r="L113" s="163">
        <f>IF((Visualisation!N$65-Visualisation!$P$65)&gt;0,(1-(EXP(-(((Visualisation!N$65-Visualisation!$P$65)^2)/(2*($T$101^2)))))),0)</f>
        <v>0</v>
      </c>
      <c r="M113" s="163">
        <f>IF((Visualisation!O$65-Visualisation!$P$65)&gt;0,(1-(EXP(-(((Visualisation!O$65-Visualisation!$P$65)^2)/(2*($T$101^2)))))),0)</f>
        <v>0</v>
      </c>
      <c r="N113" s="163">
        <f>IF((Visualisation!P$65-Visualisation!$P$65)&gt;0,(1-(EXP(-(((Visualisation!P$65-Visualisation!$P$65)^2)/(2*($T$101^2)))))),0)</f>
        <v>0</v>
      </c>
      <c r="O113" s="163">
        <f>IF((Visualisation!Q$65-Visualisation!$P$65)&gt;0,(1-(EXP(-(((Visualisation!Q$65-Visualisation!$P$65)^2)/(2*($T$101^2)))))),0)</f>
        <v>0</v>
      </c>
      <c r="P113" s="163">
        <f>IF((Visualisation!R$65-Visualisation!$P$65)&gt;0,(1-(EXP(-(((Visualisation!R$65-Visualisation!$P$65)^2)/(2*($T$101^2)))))),0)</f>
        <v>0</v>
      </c>
      <c r="Q113" s="163">
        <f>IF((Visualisation!S$65-Visualisation!$P$65)&gt;0,(1-(EXP(-(((Visualisation!S$65-Visualisation!$P$65)^2)/(2*($T$101^2)))))),0)</f>
        <v>0</v>
      </c>
      <c r="R113" s="163">
        <f>IF((Visualisation!T$65-Visualisation!$P$65)&gt;0,(1-(EXP(-(((Visualisation!T$65-Visualisation!$P$65)^2)/(2*($T$101^2)))))),0)</f>
        <v>0.10674547785636523</v>
      </c>
      <c r="S113" s="1"/>
      <c r="T113" s="1"/>
      <c r="U113" s="1"/>
      <c r="V113" s="19"/>
      <c r="W113" s="256"/>
      <c r="X113" s="2"/>
      <c r="Y113" s="2"/>
      <c r="Z113" s="2"/>
      <c r="AA113" s="27"/>
      <c r="AB113" s="2"/>
      <c r="AC113" s="2"/>
      <c r="AD113" s="2"/>
      <c r="AE113" s="2"/>
      <c r="AF113" s="2"/>
      <c r="AG113" s="2"/>
      <c r="AH113" s="2"/>
      <c r="AI113" s="2"/>
      <c r="AJ113" s="1"/>
      <c r="AK113" s="1"/>
      <c r="AL113" s="1"/>
      <c r="AM113" s="1"/>
      <c r="AN113" s="1"/>
      <c r="AO113" s="1"/>
      <c r="AP113" s="1"/>
      <c r="AQ113" s="1"/>
      <c r="AR113" s="11"/>
      <c r="AS113" s="11"/>
      <c r="AT113" s="11"/>
      <c r="AU113" s="11"/>
      <c r="AV113" s="251"/>
      <c r="AW113" s="11"/>
      <c r="AY113" s="225" t="s">
        <v>318</v>
      </c>
      <c r="AZ113" s="21">
        <f>(($C$123*Visualisation!$L$119)+($C$124*Visualisation!$L$119)+($C$125*Visualisation!$L$119)+($C$126*Visualisation!$L$119)+($C$127*Visualisation!$L$119)+($C$128*Visualisation!$L$119)+($C$129*Visualisation!$L$119)+($C$130*Visualisation!$L$119)+($C$131*Visualisation!$L$119)+($C$132*Visualisation!$L$119)+($C$133*Visualisation!$L$119)+($C$134*Visualisation!$L$119)+($C$135*Visualisation!$L$119)+($C$136*Visualisation!$L$119)+($C$137*Visualisation!$L$119)+($C$138*Visualisation!$L$119))*$BD$86</f>
        <v>-2.3975959996575646E-2</v>
      </c>
      <c r="BA113" s="21">
        <f>($C$123*Visualisation!$L$119)+($D$123*Visualisation!$L$119)+($E$123*Visualisation!$L$119)+($F$123*Visualisation!$L$119)+($G$123*Visualisation!$L$119)+($H$123*Visualisation!$L$119)+($I$123*Visualisation!$L$119)+($J$123*Visualisation!$L$119)+($K$123*Visualisation!$L$119)+($L$123*Visualisation!$L$119)+($M$123*Visualisation!$L$119)+($N$123*Visualisation!$L$119)+($O$123*Visualisation!$L$119)+($P$123*Visualisation!$L$119)+($Q$123*Visualisation!$L$119)+($R$123*Visualisation!$L$119)</f>
        <v>0.31894153217774057</v>
      </c>
      <c r="BB113" s="21"/>
      <c r="BC113" s="21"/>
      <c r="BD113" s="21">
        <f>(($D$123*Visualisation!$L$119)+($D$124*Visualisation!$L$119)+($D$125*Visualisation!$L$119)+($D$126*Visualisation!$L$119)+($D$127*Visualisation!$L$119)+($D$128*Visualisation!$L$119)+($D$129*Visualisation!$L$119)+($D$130*Visualisation!$L$119)+($D$131*Visualisation!$L$119)+($D$132*Visualisation!$L$119)+($D$133*Visualisation!$L$119)+($D$134*Visualisation!$L$119)+($D$135*Visualisation!$L$119)+($D$136*Visualisation!$L$119)+($D$137*Visualisation!$L$119)+($D$138*Visualisation!$L$119))*$BD$86</f>
        <v>-2.0185363730138739E-2</v>
      </c>
      <c r="BE113" s="21">
        <f>($C$124*Visualisation!$L$119)+($D$124*Visualisation!$L$119)+($E$124*Visualisation!$L$119)+($F$124*Visualisation!$L$119)+($G$124*Visualisation!$L$119)+($H$124*Visualisation!$L$119)+($I$124*Visualisation!$L$119)+($J$124*Visualisation!$L$119)+($K$124*Visualisation!$L$119)+($L$124*Visualisation!$L$119)+($M$124*Visualisation!$L$119)+($N$124*Visualisation!$L$119)+($O$124*Visualisation!$L$119)+($P$124*Visualisation!$L$119)+($Q$124*Visualisation!$L$119)+($R$124*Visualisation!$L$119)</f>
        <v>0.32473208966337819</v>
      </c>
      <c r="BF113" s="21"/>
      <c r="BG113" s="21"/>
      <c r="BH113" s="21">
        <f>(($E$123*Visualisation!$L$119)+($E$124*Visualisation!$L$119)+($E$125*Visualisation!$L$119)+($E$126*Visualisation!$L$119)+($E$127*Visualisation!$L$119)+($E$128*Visualisation!$L$119)+($E$129*Visualisation!$L$119)+($E$130*Visualisation!$L$119)+($E$131*Visualisation!$L$119)+($E$132*Visualisation!$L$119)+($E$133*Visualisation!$L$119)+($E$134*Visualisation!$L$119)+($E$135*Visualisation!$L$119)+($E$136*Visualisation!$L$119)+($E$137*Visualisation!$L$119)+($E$138*Visualisation!$L$119))*$BD$86</f>
        <v>-7.0515054504397823E-3</v>
      </c>
      <c r="BI113" s="21">
        <f>($C$125*Visualisation!$L$119)+($D$125*Visualisation!$L$119)+($E$125*Visualisation!$L$119)+($F$125*Visualisation!$L$119)+($G$125*Visualisation!$L$119)+($H$125*Visualisation!$L$119)+($I$125*Visualisation!$L$119)+($J$125*Visualisation!$L$119)+($K$125*Visualisation!$L$119)+($L$125*Visualisation!$L$119)+($M$125*Visualisation!$L$119)+($N$125*Visualisation!$L$119)+($O$125*Visualisation!$L$119)+($P$125*Visualisation!$L$119)+($Q$125*Visualisation!$L$119)+($R$125*Visualisation!$L$119)</f>
        <v>0.359856869568002</v>
      </c>
      <c r="BJ113" s="21"/>
      <c r="BK113" s="21"/>
      <c r="BL113" s="21">
        <f>(($F$123*Visualisation!$L$119)+($F$124*Visualisation!$L$119)+($F$125*Visualisation!$L$119)+($F$126*Visualisation!$L$119)+($F$127*Visualisation!$L$119)+($F$128*Visualisation!$L$119)+($F$129*Visualisation!$L$119)+($F$130*Visualisation!$L$119)+($F$131*Visualisation!$L$119)+($F$132*Visualisation!$L$119)+($F$133*Visualisation!$L$119)+($F$134*Visualisation!$L$119)+($F$135*Visualisation!$L$119)+($F$136*Visualisation!$L$119)+($F$137*Visualisation!$L$119)+($F$138*Visualisation!$L$119))*$BD$86</f>
        <v>-1.1091014952975514E-2</v>
      </c>
      <c r="BM113" s="21">
        <f>($C$126*Visualisation!$L$119)+($D$126*Visualisation!$L$119)+($E$126*Visualisation!$L$119)+($F$126*Visualisation!$L$119)+($G$126*Visualisation!$L$119)+($H$126*Visualisation!$L$119)+($I$126*Visualisation!$L$119)+($J$126*Visualisation!$L$119)+($K$126*Visualisation!$L$119)+($L$126*Visualisation!$L$119)+($M$126*Visualisation!$L$119)+($N$126*Visualisation!$L$119)+($O$126*Visualisation!$L$119)+($P$126*Visualisation!$L$119)+($Q$126*Visualisation!$L$119)+($R$126*Visualisation!$L$119)</f>
        <v>0.34480946780398714</v>
      </c>
      <c r="BN113" s="21"/>
      <c r="BO113" s="21"/>
      <c r="BP113" s="21">
        <f>(($G$123*Visualisation!$L$119)+($G$124*Visualisation!$L$119)+($G$125*Visualisation!$L$119)+($G$126*Visualisation!$L$119)+($G$127*Visualisation!$L$119)+($G$128*Visualisation!$L$119)+($G$129*Visualisation!$L$119)+($G$130*Visualisation!$L$119)+($G$131*Visualisation!$L$119)+($G$132*Visualisation!$L$119)+($G$133*Visualisation!$L$119)+($G$134*Visualisation!$L$119)+($G$135*Visualisation!$L$119)+($G$136*Visualisation!$L$119)+($G$137*Visualisation!$L$119)+($G$138*Visualisation!$L$119))*$BD$86</f>
        <v>-5.3642462827502291E-3</v>
      </c>
      <c r="BQ113" s="21">
        <f>($C$127*Visualisation!$L$119)+($D$127*Visualisation!$L$119)+($E$127*Visualisation!$L$119)+($F$127*Visualisation!$L$119)+($G$127*Visualisation!$L$119)+($H$127*Visualisation!$L$119)+($I$127*Visualisation!$L$119)+($J$127*Visualisation!$L$119)+($K$127*Visualisation!$L$119)+($L$127*Visualisation!$L$119)+($M$127*Visualisation!$L$119)+($N$127*Visualisation!$L$119)+($O$127*Visualisation!$L$119)+($P$127*Visualisation!$L$119)+($Q$127*Visualisation!$L$119)+($R$127*Visualisation!$L$119)</f>
        <v>0.3688881343300614</v>
      </c>
      <c r="BR113" s="21"/>
      <c r="BS113" s="21"/>
      <c r="BT113" s="21">
        <f>(($H$123*Visualisation!$L$119)+($H$124*Visualisation!$L$119)+($H$125*Visualisation!$L$119)+($H$126*Visualisation!$L$119)+($H$127*Visualisation!$L$119)+($H$128*Visualisation!$L$119)+($H$129*Visualisation!$L$119)+($H$130*Visualisation!$L$119)+($H$131*Visualisation!$L$119)+($H$132*Visualisation!$L$119)+($H$133*Visualisation!$L$119)+($H$134*Visualisation!$L$119)+($H$135*Visualisation!$L$119)+($H$136*Visualisation!$L$119)+($H$137*Visualisation!$L$119)+($H$138*Visualisation!$L$119))*$BD$86</f>
        <v>-1.3506082831659383E-3</v>
      </c>
      <c r="BU113" s="21">
        <f>($C$128*Visualisation!$L$119)+($D$128*Visualisation!$L$119)+($E$128*Visualisation!$L$119)+($F$128*Visualisation!$L$119)+($G$128*Visualisation!$L$119)+($H$128*Visualisation!$L$119)+($I$128*Visualisation!$L$119)+($J$128*Visualisation!$L$119)+($K$128*Visualisation!$L$119)+($L$128*Visualisation!$L$119)+($M$128*Visualisation!$L$119)+($N$128*Visualisation!$L$119)+($O$128*Visualisation!$L$119)+($P$128*Visualisation!$L$119)+($Q$128*Visualisation!$L$119)+($R$128*Visualisation!$L$119)</f>
        <v>0.41365150424797303</v>
      </c>
      <c r="BV113" s="21"/>
      <c r="BW113" s="21"/>
      <c r="BX113" s="21">
        <f>(($I$123*Visualisation!$L$119)+($I$124*Visualisation!$L$119)+($I$125*Visualisation!$L$119)+($I$126*Visualisation!$L$119)+($I$127*Visualisation!$L$119)+($I$128*Visualisation!$L$119)+($I$129*Visualisation!$L$119)+($I$130*Visualisation!$L$119)+($I$131*Visualisation!$L$119)+($I$132*Visualisation!$L$119)+($I$133*Visualisation!$L$119)+($I$134*Visualisation!$L$119)+($I$135*Visualisation!$L$119)+($I$136*Visualisation!$L$119)+($I$137*Visualisation!$L$119)+($I$138*Visualisation!$L$119))*$BD$86</f>
        <v>-0.40211875421111626</v>
      </c>
      <c r="BY113" s="21">
        <f>($C$129*Visualisation!$L$119)+($D$129*Visualisation!$L$119)+($E$129*Visualisation!$L$119)+($F$129*Visualisation!$L$119)+($G$129*Visualisation!$L$119)+($H$129*Visualisation!$L$119)+($I$129*Visualisation!$L$119)+($J$129*Visualisation!$L$119)+($K$129*Visualisation!$L$119)+($L$129*Visualisation!$L$119)+($M$129*Visualisation!$L$119)+($N$129*Visualisation!$L$119)+($O$129*Visualisation!$L$119)+($P$129*Visualisation!$L$119)+($Q$129*Visualisation!$L$119)+($R$129*Visualisation!$L$119)</f>
        <v>0.23069236190801337</v>
      </c>
      <c r="BZ113" s="2"/>
      <c r="CB113" s="21">
        <f>(($J$123*Visualisation!$L$119)+($J$124*Visualisation!$L$119)+($J$125*Visualisation!$L$119)+($J$126*Visualisation!$L$119)+($J$127*Visualisation!$L$119)+($J$129*Visualisation!$L$119)+($J$129*Visualisation!$L$119)+($J$130*Visualisation!$L$119)+($J$131*Visualisation!$L$119)+($J$132*Visualisation!$L$119)+($J$133*Visualisation!$L$119)+($J$134*Visualisation!$L$119)+($J$135*Visualisation!$L$119)+($J$136*Visualisation!$L$119)+($J$137*Visualisation!$L$119)+($J$138*Visualisation!$L$119))*$BD$86</f>
        <v>-0.38897561387208135</v>
      </c>
      <c r="CC113" s="21">
        <f>($C$130*Visualisation!$L$119)+($D$130*Visualisation!$L$119)+($E$130*Visualisation!$L$119)+($F$130*Visualisation!$L$119)+($G$130*Visualisation!$L$119)+($H$130*Visualisation!$L$119)+($I$130*Visualisation!$L$119)+($J$130*Visualisation!$L$119)+($K$130*Visualisation!$L$119)+($L$130*Visualisation!$L$119)+($M$130*Visualisation!$L$119)+($N$130*Visualisation!$L$119)+($O$130*Visualisation!$L$119)+($P$130*Visualisation!$L$119)+($Q$130*Visualisation!$L$119)+($R$130*Visualisation!$L$119)</f>
        <v>0.22947467211758221</v>
      </c>
      <c r="CD113" s="2"/>
      <c r="CF113" s="21">
        <f>(($K$123*Visualisation!$L$119)+($K$124*Visualisation!$L$119)+($K$125*Visualisation!$L$119)+($K$126*Visualisation!$L$119)+($K$127*Visualisation!$L$119)+($K$128*Visualisation!$L$119)+($K$129*Visualisation!$L$119)+($K$130*Visualisation!$L$119)+($K$131*Visualisation!$L$119)+($K$132*Visualisation!$L$119)+($K$133*Visualisation!$L$119)+($K$134*Visualisation!$L$119)+($K$135*Visualisation!$L$119)+($K$136*Visualisation!$L$119)+($K$137*Visualisation!$L$119)+($K$138*Visualisation!$L$119))*$BD$86</f>
        <v>-0.36773124512675887</v>
      </c>
      <c r="CG113" s="21">
        <f>($C$131*Visualisation!$L$119)+($D$131*Visualisation!$L$119)+($E$131*Visualisation!$L$119)+($F$131*Visualisation!$L$119)+($G$131*Visualisation!$L$119)+($H$131*Visualisation!$L$119)+($I$131*Visualisation!$L$119)+($J$131*Visualisation!$L$119)+($K$131*Visualisation!$L$119)+($L$131*Visualisation!$L$119)+($M$131*Visualisation!$L$119)+($N$131*Visualisation!$L$119)+($O$131*Visualisation!$L$119)+($P$131*Visualisation!$L$119)+($Q$131*Visualisation!$L$119)+($R$131*Visualisation!$L$119)</f>
        <v>0.23212308155336309</v>
      </c>
      <c r="CH113" s="2"/>
      <c r="CJ113" s="21">
        <f>(($L$123*Visualisation!$L$119)+($L$124*Visualisation!$L$119)+($L$125*Visualisation!$L$119)+($L$126*Visualisation!$L$119)+($L$127*Visualisation!$L$119)+($L$128*Visualisation!$L$119)+($L$129*Visualisation!$L$119)+($L$130*Visualisation!$L$119)+($L$131*Visualisation!$L$119)+($L$132*Visualisation!$L$119)+($L$133*Visualisation!$L$119)+($L$134*Visualisation!$L$119)+($L$135*Visualisation!$L$119)+($L$136*Visualisation!$L$119)+($L$137*Visualisation!$L$119)+($L$138*Visualisation!$L$119))*$BD$86</f>
        <v>-4.7585833706727754E-2</v>
      </c>
      <c r="CK113" s="21">
        <f>($C$132*Visualisation!$L$119)+($D$132*Visualisation!$L$119)+($E$132*Visualisation!$L$119)+($F$132*Visualisation!$L$119)+($G$132*Visualisation!$L$119)+($H$132*Visualisation!$L$119)+($I$132*Visualisation!$L$119)+($J$132*Visualisation!$L$119)+($K$132*Visualisation!$L$119)+($L$132*Visualisation!$L$119)+($M$132*Visualisation!$L$119)+($N$132*Visualisation!$L$119)+($O$132*Visualisation!$L$119)+($P$132*Visualisation!$L$119)+($Q$132*Visualisation!$L$119)+($R$132*Visualisation!$L$119)</f>
        <v>0.29618012285212503</v>
      </c>
      <c r="CL113" s="2"/>
      <c r="CN113" s="21">
        <f>(($M$123*Visualisation!$L$119)+($M$124*Visualisation!$L$119)+($M$125*Visualisation!$L$119)+($M$126*Visualisation!$L$119)+($M$127*Visualisation!$L$119)+($M$128*Visualisation!$L$119)+($M$129*Visualisation!$L$119)+($M$130*Visualisation!$L$119)+($M$131*Visualisation!$L$119)+($M$132*Visualisation!$L$119)+($M$133*Visualisation!$L$119)+($M$134*Visualisation!$L$119)+($M$135*Visualisation!$L$119)+($M$136*Visualisation!$L$119)+($M$137*Visualisation!$L$119)+($M$138*Visualisation!$L$119))*$BD$86</f>
        <v>-5.0864684417470302E-2</v>
      </c>
      <c r="CO113" s="21">
        <f>($C$133*Visualisation!$L$119)+($D$133*Visualisation!$L$119)+($E$133*Visualisation!$L$119)+($F$133*Visualisation!$L$119)+($G$133*Visualisation!$L$119)+($H$133*Visualisation!$L$119)+($I$133*Visualisation!$L$119)+($J$133*Visualisation!$L$119)+($K$133*Visualisation!$L$119)+($L$133*Visualisation!$L$119)+($M$133*Visualisation!$L$119)+($N$133*Visualisation!$L$119)+($O$133*Visualisation!$L$119)+($P$133*Visualisation!$L$119)+($Q$133*Visualisation!$L$119)+($R$133*Visualisation!$L$119)</f>
        <v>0.29399467667208201</v>
      </c>
      <c r="CP113" s="2"/>
      <c r="CR113" s="21">
        <f>(($N$123*Visualisation!$L$119)+($N$124*Visualisation!$L$119)+($N$125*Visualisation!$L$119)+($N$126*Visualisation!$L$119)+($N$127*Visualisation!$L$119)+($N$128*Visualisation!$L$119)+($N$129*Visualisation!$L$119)+($N$130*Visualisation!$L$119)+($N$131*Visualisation!$L$119)+($N$132*Visualisation!$L$119)+($N$133*Visualisation!$L$119)+($N$134*Visualisation!$L$119)+($N$135*Visualisation!$L$119)+($N$136*Visualisation!$L$119)+($N$137*Visualisation!$L$119)+($N$138*Visualisation!$L$119))*$BD$86</f>
        <v>-3.7079887657018695E-2</v>
      </c>
      <c r="CS113" s="21">
        <f>($C$134*Visualisation!$L$119)+($D$134*Visualisation!$L$119)+($E$134*Visualisation!$L$119)+($F$134*Visualisation!$L$119)+($G$134*Visualisation!$L$119)+($H$134*Visualisation!$L$119)+($I$134*Visualisation!$L$119)+($J$134*Visualisation!$L$119)+($K$134*Visualisation!$L$119)+($L$134*Visualisation!$L$119)+($M$134*Visualisation!$L$119)+($N$134*Visualisation!$L$119)+($O$134*Visualisation!$L$119)+($P$134*Visualisation!$L$119)+($Q$134*Visualisation!$L$119)+($R$134*Visualisation!$L$119)</f>
        <v>0.30440359370197356</v>
      </c>
      <c r="CT113" s="2"/>
      <c r="CV113" s="21">
        <f>(($O$123*Visualisation!$L$119)+($O$124*Visualisation!$L$119)+($O$125*Visualisation!$L$119)+($O$126*Visualisation!$L$119)+($O$127*Visualisation!$L$119)+($O$128*Visualisation!$L$119)+($O$129*Visualisation!$L$119)+($O$130*Visualisation!$L$119)+($O$131*Visualisation!$L$119)+($O$132*Visualisation!$L$119)+($O$133*Visualisation!$L$119)+($O$134*Visualisation!$L$119)+($O$135*Visualisation!$L$119)+($O$136*Visualisation!$L$119)+($O$137*Visualisation!$L$119)+($O$138*Visualisation!$L$119))*$BD$86</f>
        <v>-3.6281861420979511</v>
      </c>
      <c r="CW113" s="21">
        <f>($C$135*Visualisation!$L$119)+($D$135*Visualisation!$L$119)+($E$135*Visualisation!$L$119)+($F$135*Visualisation!$L$119)+($G$135*Visualisation!$L$119)+($H$135*Visualisation!$L$119)+($I$135*Visualisation!$L$119)+($J$135*Visualisation!$L$119)+($K$135*Visualisation!$L$119)+($L$135*Visualisation!$L$119)+($M$135*Visualisation!$L$119)+($N$135*Visualisation!$L$119)+($O$135*Visualisation!$L$119)+($P$135*Visualisation!$L$119)+($Q$135*Visualisation!$L$119)+($R$135*Visualisation!$L$119)</f>
        <v>0</v>
      </c>
      <c r="CX113" s="2"/>
      <c r="CZ113" s="21">
        <f>(($P$123*Visualisation!$L$119)+($P$124*Visualisation!$L$119)+($P$125*Visualisation!$L$119)+($P$126*Visualisation!$L$119)+($P$127*Visualisation!$L$119)+($P$128*Visualisation!$L$119)+($P$129*Visualisation!$L$119)+($P$130*Visualisation!$L$119)+($P$131*Visualisation!$L$119)+($P$132*Visualisation!$L$119)+($P$133*Visualisation!$L$119)+($P$134*Visualisation!$L$119)+($P$135*Visualisation!$L$119)+($P$136*Visualisation!$L$119)+($P$137*Visualisation!$L$119)+($P$138*Visualisation!$L$119))*$BD$86</f>
        <v>-1.4670113873537227E-3</v>
      </c>
      <c r="DA113" s="21">
        <f>($C$136*Visualisation!$L$119)+($D$136*Visualisation!$L$119)+($E$136*Visualisation!$L$119)+($F$136*Visualisation!$L$119)+($G$136*Visualisation!$L$119)+($H$136*Visualisation!$L$119)+($I$136*Visualisation!$L$119)+($J$136*Visualisation!$L$119)+($K$136*Visualisation!$L$119)+($L$136*Visualisation!$L$119)+($M$136*Visualisation!$L$119)+($N$136*Visualisation!$L$119)+($O$136*Visualisation!$L$119)+($P$136*Visualisation!$L$119)+($Q$136*Visualisation!$L$119)+($R$136*Visualisation!$L$119)</f>
        <v>0.41053569934922729</v>
      </c>
      <c r="DB113" s="2"/>
      <c r="DD113" s="21">
        <f>(($Q$123*Visualisation!$L$119)+($Q$124*Visualisation!$L$119)+($Q$125*Visualisation!$L$119)+($Q$126*Visualisation!$L$119)+($Q$127*Visualisation!$L$119)+($Q$128*Visualisation!$L$119)+($Q$129*Visualisation!$L$119)+($Q$130*Visualisation!$L$119)+($Q$131*Visualisation!$L$119)+($Q$132*Visualisation!$L$119)+($Q$133*Visualisation!$L$119)+($Q$134*Visualisation!$L$119)+($Q$135*Visualisation!$L$119)+($Q$136*Visualisation!$L$119)+($Q$137*Visualisation!$L$119)+($Q$138*Visualisation!$L$119))*$BD$86</f>
        <v>-1.5076290163467676E-3</v>
      </c>
      <c r="DE113" s="21">
        <f>($C$137*Visualisation!$L$119)+($D$137*Visualisation!$L$119)+($E$137*Visualisation!$L$119)+($F$137*Visualisation!$L$119)+($G$137*Visualisation!$L$119)+($H$137*Visualisation!$L$119)+($I$137*Visualisation!$L$119)+($J$137*Visualisation!$L$119)+($K$137*Visualisation!$L$119)+($L$137*Visualisation!$L$119)+($M$137*Visualisation!$L$119)+($N$137*Visualisation!$L$119)+($O$137*Visualisation!$L$119)+($P$137*Visualisation!$L$119)+($Q$137*Visualisation!$L$119)+($R$137*Visualisation!$L$119)</f>
        <v>0.40952041678824946</v>
      </c>
      <c r="DF113" s="2"/>
      <c r="DH113" s="21">
        <f>(($R$123*Visualisation!$L$119)+($R$124*Visualisation!$L$119)+($R$125*Visualisation!$L$119)+($R$126*Visualisation!$L$119)+($R$127*Visualisation!$L$119)+($R$128*Visualisation!$L$119)+($R$129*Visualisation!$L$119)+($R$130*Visualisation!$L$119)+($R$131*Visualisation!$L$119)+($R$132*Visualisation!$L$119)+($R$133*Visualisation!$L$119)+($R$134*Visualisation!$L$119)+($R$135*Visualisation!$L$119)+($R$136*Visualisation!$L$119)+($R$137*Visualisation!$L$119)+($R$138*Visualisation!$L$119))*$BD$86</f>
        <v>0</v>
      </c>
      <c r="DI113" s="21">
        <f>($C$138*Visualisation!$L$119)+($D$138*Visualisation!$L$119)+($E$138*Visualisation!$L$119)+($F$138*Visualisation!$L$119)+($G$138*Visualisation!$L$119)+($H$138*Visualisation!$L$119)+($I$138*Visualisation!$L$119)+($J$138*Visualisation!$L$119)+($K$138*Visualisation!$L$119)+($L$138*Visualisation!$L$119)+($M$138*Visualisation!$L$119)+($N$138*Visualisation!$L$119)+($O$138*Visualisation!$L$119)+($P$138*Visualisation!$L$119)+($Q$138*Visualisation!$L$119)+($R$138*Visualisation!$L$119)</f>
        <v>0.50519349150053794</v>
      </c>
      <c r="DJ113" s="2"/>
      <c r="DO113" s="253"/>
    </row>
    <row r="114" spans="1:119" ht="15.75">
      <c r="A114" s="35" t="s">
        <v>89</v>
      </c>
      <c r="B114" s="159" t="s">
        <v>85</v>
      </c>
      <c r="C114" s="163">
        <f>IF((Visualisation!E$65-Visualisation!$Q$65)&gt;0,(1-(EXP(-(((Visualisation!E$65-Visualisation!$Q$65)^2)/(2*($T$101^2)))))),0)</f>
        <v>0.79810994903561383</v>
      </c>
      <c r="D114" s="163">
        <f>IF((Visualisation!F$65-Visualisation!$Q$65)&gt;0,(1-(EXP(-(((Visualisation!F$65-Visualisation!$Q$65)^2)/(2*($T$101^2)))))),0)</f>
        <v>0.78698222116590544</v>
      </c>
      <c r="E114" s="163">
        <f>IF((Visualisation!G$65-Visualisation!$Q$65)&gt;0,(1-(EXP(-(((Visualisation!G$65-Visualisation!$Q$65)^2)/(2*($T$101^2)))))),0)</f>
        <v>0.77830958263227279</v>
      </c>
      <c r="F114" s="163">
        <f>IF((Visualisation!H$65-Visualisation!$Q$65)&gt;0,(1-(EXP(-(((Visualisation!H$65-Visualisation!$Q$65)^2)/(2*($T$101^2)))))),0)</f>
        <v>0.91805177959624606</v>
      </c>
      <c r="G114" s="163">
        <f>IF((Visualisation!I$65-Visualisation!$Q$65)&gt;0,(1-(EXP(-(((Visualisation!I$65-Visualisation!$Q$65)^2)/(2*($T$101^2)))))),0)</f>
        <v>0.91333572666414942</v>
      </c>
      <c r="H114" s="163">
        <f>IF((Visualisation!J$65-Visualisation!$Q$65)&gt;0,(1-(EXP(-(((Visualisation!J$65-Visualisation!$Q$65)^2)/(2*($T$101^2)))))),0)</f>
        <v>0.9219559324345743</v>
      </c>
      <c r="I114" s="163">
        <f>IF((Visualisation!K$65-Visualisation!$Q$65)&gt;0,(1-(EXP(-(((Visualisation!K$65-Visualisation!$Q$65)^2)/(2*($T$101^2)))))),0)</f>
        <v>0.98831377810978105</v>
      </c>
      <c r="J114" s="163">
        <f>IF((Visualisation!L$65-Visualisation!$Q$65)&gt;0,(1-(EXP(-(((Visualisation!L$65-Visualisation!$Q$65)^2)/(2*($T$101^2)))))),0)</f>
        <v>0.98766385461054074</v>
      </c>
      <c r="K114" s="163">
        <f>IF((Visualisation!M$65-Visualisation!$Q$65)&gt;0,(1-(EXP(-(((Visualisation!M$65-Visualisation!$Q$65)^2)/(2*($T$101^2)))))),0)</f>
        <v>0.98347972020647456</v>
      </c>
      <c r="L114" s="163">
        <f>IF((Visualisation!N$65-Visualisation!$Q$65)&gt;0,(1-(EXP(-(((Visualisation!N$65-Visualisation!$Q$65)^2)/(2*($T$101^2)))))),0)</f>
        <v>0.9528099156324662</v>
      </c>
      <c r="M114" s="163">
        <f>IF((Visualisation!O$65-Visualisation!$Q$65)&gt;0,(1-(EXP(-(((Visualisation!O$65-Visualisation!$Q$65)^2)/(2*($T$101^2)))))),0)</f>
        <v>0.94952037186845828</v>
      </c>
      <c r="N114" s="163">
        <f>IF((Visualisation!P$65-Visualisation!$Q$65)&gt;0,(1-(EXP(-(((Visualisation!P$65-Visualisation!$Q$65)^2)/(2*($T$101^2)))))),0)</f>
        <v>0.95378866286526209</v>
      </c>
      <c r="O114" s="163">
        <f>IF((Visualisation!Q$65-Visualisation!$Q$65)&gt;0,(1-(EXP(-(((Visualisation!Q$65-Visualisation!$Q$65)^2)/(2*($T$101^2)))))),0)</f>
        <v>0</v>
      </c>
      <c r="P114" s="163">
        <f>IF((Visualisation!R$65-Visualisation!$Q$65)&gt;0,(1-(EXP(-(((Visualisation!R$65-Visualisation!$Q$65)^2)/(2*($T$101^2)))))),0)</f>
        <v>0.82763268976505189</v>
      </c>
      <c r="Q114" s="163">
        <f>IF((Visualisation!S$65-Visualisation!$Q$65)&gt;0,(1-(EXP(-(((Visualisation!S$65-Visualisation!$Q$65)^2)/(2*($T$101^2)))))),0)</f>
        <v>0.93424319182545468</v>
      </c>
      <c r="R114" s="163">
        <f>IF((Visualisation!T$65-Visualisation!$Q$65)&gt;0,(1-(EXP(-(((Visualisation!T$65-Visualisation!$Q$65)^2)/(2*($T$101^2)))))),0)</f>
        <v>0.98729369902472186</v>
      </c>
      <c r="S114" s="19"/>
      <c r="T114" s="19"/>
      <c r="U114" s="19"/>
      <c r="V114" s="18"/>
      <c r="W114" s="257"/>
      <c r="X114" s="2"/>
      <c r="Y114" s="2"/>
      <c r="Z114" s="2"/>
      <c r="AA114" s="27"/>
      <c r="AB114" s="2"/>
      <c r="AC114" s="2"/>
      <c r="AD114" s="2"/>
      <c r="AE114" s="2"/>
      <c r="AF114" s="2"/>
      <c r="AG114" s="2"/>
      <c r="AH114" s="2"/>
      <c r="AI114" s="2"/>
      <c r="AJ114" s="1"/>
      <c r="AK114" s="1"/>
      <c r="AL114" s="1"/>
      <c r="AM114" s="1"/>
      <c r="AN114" s="1"/>
      <c r="AO114" s="1"/>
      <c r="AP114" s="1"/>
      <c r="AQ114" s="1"/>
      <c r="AR114" s="11"/>
      <c r="AS114" s="11"/>
      <c r="AT114" s="11"/>
      <c r="AU114" s="11"/>
      <c r="AV114" s="251"/>
      <c r="AW114" s="11"/>
      <c r="AY114" s="75" t="s">
        <v>320</v>
      </c>
      <c r="AZ114" s="21">
        <f>(($C$144*Visualisation!$L$120)+($C$145*Visualisation!$L$120)+($C$146*Visualisation!$L$120)+($C$147*Visualisation!$L$120)+($C$148*Visualisation!$L$120)+($C$149*Visualisation!$L$120)+($C$150*Visualisation!$L$120)+($C$151*Visualisation!$L$120)+($C$152*Visualisation!$L$120)+($C$153*Visualisation!$L$120)+($C$154*Visualisation!$L$120)+($C$155*Visualisation!$L$120)+($C$156*Visualisation!$L$120)+($C$157*Visualisation!$L$120)+($C$158*Visualisation!$L$120)+($C$159*Visualisation!$L$120))*$BD$86</f>
        <v>-2.3386603275862561E-3</v>
      </c>
      <c r="BA114" s="21">
        <f>($C$144*Visualisation!$L$120)+($D$144*Visualisation!$L$120)+($E$144*Visualisation!$L$120)+($F$144*Visualisation!$L$120)+($G$144*Visualisation!$L$120)+($H$144*Visualisation!$L$120)+($I$144*Visualisation!$L$120)+($J$144*Visualisation!$L$120)+($K$144*Visualisation!$L$120)+($L$144*Visualisation!$L$120)+($M$144*Visualisation!$L$120)+($N$144*Visualisation!$L$120)+($O$144*Visualisation!$L$120)+($P$144*Visualisation!$L$120)+($Q$144*Visualisation!$L$120)+($R$144*Visualisation!$L$120)</f>
        <v>0.3387832063247016</v>
      </c>
      <c r="BB114" s="21"/>
      <c r="BC114" s="21"/>
      <c r="BD114" s="21">
        <f>(($D$144*Visualisation!$L$120)+($D$145*Visualisation!$L$120)+($D$146*Visualisation!$L$120)+($D$147*Visualisation!$L$120)+($D$148*Visualisation!$L$120)+($D$149*Visualisation!$L$120)+($D$150*Visualisation!$L$120)+($D$151*Visualisation!$L$120)+($D$152*Visualisation!$L$120)+($D$153*Visualisation!$L$120)+($D$154*Visualisation!$L$120)+($D$155*Visualisation!$L$120)+($D$156*Visualisation!$L$120)+($D$157*Visualisation!$L$120)+($D$158*Visualisation!$L$120)+($D$159*Visualisation!$L$120))*$BD$86</f>
        <v>-1.7865430473753771E-3</v>
      </c>
      <c r="BE114" s="21">
        <f>($C$145*Visualisation!$L$120)+($D$145*Visualisation!$L$120)+($E$145*Visualisation!$L$120)+($F$145*Visualisation!$L$120)+($G$145*Visualisation!$L$120)+($H$145*Visualisation!$L$120)+($I$145*Visualisation!$L$120)+($J$145*Visualisation!$L$120)+($K$145*Visualisation!$L$120)+($L$145*Visualisation!$L$120)+($M$145*Visualisation!$L$120)+($N$145*Visualisation!$L$120)+($O$145*Visualisation!$L$120)+($P$145*Visualisation!$L$120)+($Q$145*Visualisation!$L$120)+($R$145*Visualisation!$L$120)</f>
        <v>0.34333385944242839</v>
      </c>
      <c r="BF114" s="21"/>
      <c r="BG114" s="21"/>
      <c r="BH114" s="21">
        <f>(($E$144*Visualisation!$L$120)+($E$145*Visualisation!$L$120)+($E$146*Visualisation!$L$120)+($E$147*Visualisation!$L$120)+($E$148*Visualisation!$L$120)+($E$149*Visualisation!$L$120)+($E$150*Visualisation!$L$120)+($E$151*Visualisation!$L$120)+($E$152*Visualisation!$L$120)+($E$153*Visualisation!$L$120)+($E$154*Visualisation!$L$120)+($E$155*Visualisation!$L$120)+($E$156*Visualisation!$L$120)+($E$157*Visualisation!$L$120)+($E$158*Visualisation!$L$120)+($E$159*Visualisation!$L$120))*$BD$86</f>
        <v>-3.2110371274958302E-3</v>
      </c>
      <c r="BI114" s="21">
        <f>($C$146*Visualisation!$L$120)+($D$146*Visualisation!$L$120)+($E$146*Visualisation!$L$120)+($F$146*Visualisation!$L$120)+($G$146*Visualisation!$L$120)+($H$146*Visualisation!$L$120)+($I$146*Visualisation!$L$120)+($J$146*Visualisation!$L$120)+($K$146*Visualisation!$L$120)+($L$146*Visualisation!$L$120)+($M$146*Visualisation!$L$120)+($N$146*Visualisation!$L$120)+($O$146*Visualisation!$L$120)+($P$146*Visualisation!$L$120)+($Q$146*Visualisation!$L$120)+($R$146*Visualisation!$L$120)</f>
        <v>0.33367778630009715</v>
      </c>
      <c r="BJ114" s="21"/>
      <c r="BK114" s="21"/>
      <c r="BL114" s="21">
        <f>(($F$144*Visualisation!$L$120)+($F$145*Visualisation!$L$120)+($F$146*Visualisation!$L$120)+($F$147*Visualisation!$L$120)+($F$148*Visualisation!$L$120)+($F$149*Visualisation!$L$120)+($F$150*Visualisation!$L$120)+($F$151*Visualisation!$L$120)+($F$152*Visualisation!$L$120)+($F$153*Visualisation!$L$120)+($F$154*Visualisation!$L$120)+($F$155*Visualisation!$L$120)+($F$156*Visualisation!$L$120)+($F$157*Visualisation!$L$120)+($F$158*Visualisation!$L$120)+($F$159*Visualisation!$L$120))*$BD$86</f>
        <v>-3.8814914350547456E-3</v>
      </c>
      <c r="BM114" s="21">
        <f>($C$147*Visualisation!$L$120)+($D$147*Visualisation!$L$120)+($E$147*Visualisation!$L$120)+($F$147*Visualisation!$L$120)+($G$147*Visualisation!$L$120)+($H$147*Visualisation!$L$120)+($I$147*Visualisation!$L$120)+($J$147*Visualisation!$L$120)+($K$147*Visualisation!$L$120)+($L$147*Visualisation!$L$120)+($M$147*Visualisation!$L$120)+($N$147*Visualisation!$L$120)+($O$147*Visualisation!$L$120)+($P$147*Visualisation!$L$120)+($Q$147*Visualisation!$L$120)+($R$147*Visualisation!$L$120)</f>
        <v>0.33066946979094186</v>
      </c>
      <c r="BN114" s="21"/>
      <c r="BO114" s="21"/>
      <c r="BP114" s="21">
        <f>(($G$144*Visualisation!$L$120)+($G$145*Visualisation!$L$120)+($G$146*Visualisation!$L$120)+($G$147*Visualisation!$L$120)+($G$148*Visualisation!$L$120)+($G$149*Visualisation!$L$120)+($G$150*Visualisation!$L$120)+($G$151*Visualisation!$L$120)+($G$152*Visualisation!$L$120)+($G$153*Visualisation!$L$120)+($G$154*Visualisation!$L$120)+($G$155*Visualisation!$L$120)+($G$156*Visualisation!$L$120)+($G$157*Visualisation!$L$120)+($G$158*Visualisation!$L$120)+($G$159*Visualisation!$L$120))*$BD$86</f>
        <v>-4.086035856760783E-3</v>
      </c>
      <c r="BQ114" s="21">
        <f>($C$148*Visualisation!$L$120)+($D$148*Visualisation!$L$120)+($E$148*Visualisation!$L$120)+($F$148*Visualisation!$L$120)+($G$148*Visualisation!$L$120)+($H$148*Visualisation!$L$120)+($I$148*Visualisation!$L$120)+($J$148*Visualisation!$L$120)+($K$148*Visualisation!$L$120)+($L$148*Visualisation!$L$120)+($M$148*Visualisation!$L$120)+($N$148*Visualisation!$L$120)+($O$148*Visualisation!$L$120)+($P$148*Visualisation!$L$120)+($Q$148*Visualisation!$L$120)+($R$148*Visualisation!$L$120)</f>
        <v>0.32985680517078897</v>
      </c>
      <c r="BR114" s="21"/>
      <c r="BS114" s="21"/>
      <c r="BT114" s="21">
        <f>(($H$144*Visualisation!$L$120)+($H$145*Visualisation!$L$120)+($H$146*Visualisation!$L$120)+($H$147*Visualisation!$L$120)+($H$148*Visualisation!$L$120)+($H$149*Visualisation!$L$120)+($H$150*Visualisation!$L$120)+($H$151*Visualisation!$L$120)+($H$152*Visualisation!$L$120)+($H$153*Visualisation!$L$120)+($H$154*Visualisation!$L$120)+($H$155*Visualisation!$L$120)+($H$156*Visualisation!$L$120)+($H$157*Visualisation!$L$120)+($H$158*Visualisation!$L$120)+($H$159*Visualisation!$L$120))*$BD$86</f>
        <v>-4.611660018853137E-3</v>
      </c>
      <c r="BU114" s="21">
        <f>($C$149*Visualisation!$L$120)+($D$149*Visualisation!$L$120)+($E$149*Visualisation!$L$120)+($F$149*Visualisation!$L$120)+($G$149*Visualisation!$L$120)+($H$149*Visualisation!$L$120)+($I$149*Visualisation!$L$120)+($J$149*Visualisation!$L$120)+($K$149*Visualisation!$L$120)+($L$149*Visualisation!$L$120)+($M$149*Visualisation!$L$120)+($N$149*Visualisation!$L$120)+($O$149*Visualisation!$L$120)+($P$149*Visualisation!$L$120)+($Q$149*Visualisation!$L$120)+($R$149*Visualisation!$L$120)</f>
        <v>0.32795748122192547</v>
      </c>
      <c r="BV114" s="21"/>
      <c r="BW114" s="21"/>
      <c r="BX114" s="21">
        <f>(($I$144*Visualisation!$L$120)+($I$145*Visualisation!$L$120)+($I$146*Visualisation!$L$120)+($I$147*Visualisation!$L$120)+($I$148*Visualisation!$L$120)+($I$149*Visualisation!$L$120)+($I$150*Visualisation!$L$120)+($I$151*Visualisation!$L$120)+($I$152*Visualisation!$L$120)+($I$153*Visualisation!$L$120)+($I$154*Visualisation!$L$120)+($I$155*Visualisation!$L$120)+($I$156*Visualisation!$L$120)+($I$157*Visualisation!$L$120)+($I$158*Visualisation!$L$120)+($I$159*Visualisation!$L$120))*$BD$86</f>
        <v>-0.74603973253015055</v>
      </c>
      <c r="BY114" s="21">
        <f>($C$150*Visualisation!$L$120)+($D$150*Visualisation!$L$120)+($E$150*Visualisation!$L$120)+($F$150*Visualisation!$L$120)+($G$150*Visualisation!$L$120)+($H$150*Visualisation!$L$120)+($I$150*Visualisation!$L$120)+($J$150*Visualisation!$L$120)+($K$150*Visualisation!$L$120)+($L$150*Visualisation!$L$120)+($M$150*Visualisation!$L$120)+($N$150*Visualisation!$L$120)+($O$150*Visualisation!$L$120)+($P$150*Visualisation!$L$120)+($Q$150*Visualisation!$L$120)+($R$150*Visualisation!$L$120)</f>
        <v>0.12254876748251246</v>
      </c>
      <c r="BZ114" s="2"/>
      <c r="CB114" s="21">
        <f>(($J$144*Visualisation!$L$120)+($J$145*Visualisation!$L$120)+($J$146*Visualisation!$L$120)+($J$147*Visualisation!$L$120)+($J$148*Visualisation!$L$120)+($J$149*Visualisation!$L$120)+($J$150*Visualisation!$L$120)+($J$151*Visualisation!$L$120)+($J$152*Visualisation!$L$120)+($J$153*Visualisation!$L$120)+($J$154*Visualisation!$L$120)+($J$155*Visualisation!$L$120)+($J$156*Visualisation!$L$120)+($J$157*Visualisation!$L$120)+($J$158*Visualisation!$L$120)+($J$159*Visualisation!$L$120))*$BD$86</f>
        <v>-0.74672403969970591</v>
      </c>
      <c r="CC114" s="21">
        <f>($C$151*Visualisation!$L$120)+($D$151*Visualisation!$L$120)+($E$151*Visualisation!$L$120)+($F$151*Visualisation!$L$120)+($G$151*Visualisation!$L$120)+($H$151*Visualisation!$L$120)+($I$151*Visualisation!$L$120)+($J$151*Visualisation!$L$120)+($K$151*Visualisation!$L$120)+($L$151*Visualisation!$L$120)+($M$151*Visualisation!$L$120)+($N$151*Visualisation!$L$120)+($O$151*Visualisation!$L$120)+($P$151*Visualisation!$L$120)+($Q$151*Visualisation!$L$120)+($R$151*Visualisation!$L$120)</f>
        <v>0.1225095028883609</v>
      </c>
      <c r="CD114" s="2"/>
      <c r="CF114" s="21">
        <f>(($K$144*Visualisation!$L$120)+($K$145*Visualisation!$L$120)+($K$146*Visualisation!$L$120)+($K$147*Visualisation!$L$120)+($K$148*Visualisation!$L$120)+($K$149*Visualisation!$L$120)+($K$150*Visualisation!$L$120)+($K$151*Visualisation!$L$120)+($K$152*Visualisation!$L$120)+($K$153*Visualisation!$L$120)+($K$154*Visualisation!$L$120)+($K$155*Visualisation!$L$120)+($K$156*Visualisation!$L$120)+($K$157*Visualisation!$L$120)+($K$158*Visualisation!$L$120)+($K$159*Visualisation!$L$120))*$BD$86</f>
        <v>-0.82821315050065525</v>
      </c>
      <c r="CG114" s="21">
        <f>($C$152*Visualisation!$L$120)+($D$152*Visualisation!$L$120)+($E$152*Visualisation!$L$120)+($F$152*Visualisation!$L$120)+($G$152*Visualisation!$L$120)+($H$152*Visualisation!$L$120)+($I$152*Visualisation!$L$120)+($J$152*Visualisation!$L$120)+($K$152*Visualisation!$L$120)+($L$152*Visualisation!$L$120)+($M$152*Visualisation!$L$120)+($N$152*Visualisation!$L$120)+($O$152*Visualisation!$L$120)+($P$152*Visualisation!$L$120)+($Q$152*Visualisation!$L$120)+($R$152*Visualisation!$L$120)</f>
        <v>0.11809777833888599</v>
      </c>
      <c r="CH114" s="2"/>
      <c r="CJ114" s="21">
        <f>(($L$144*Visualisation!$L$120)+($L$145*Visualisation!$L$120)+($L$146*Visualisation!$L$120)+($L$147*Visualisation!$L$120)+($L$148*Visualisation!$L$120)+($L$149*Visualisation!$L$120)+($L$150*Visualisation!$L$120)+($L$151*Visualisation!$L$120)+($L$152*Visualisation!$L$120)+($L$153*Visualisation!$L$120)+($L$154*Visualisation!$L$120)+($L$155*Visualisation!$L$120)+($L$156*Visualisation!$L$120)+($L$157*Visualisation!$L$120)+($L$158*Visualisation!$L$120)+($L$159*Visualisation!$L$120))*$BD$86</f>
        <v>0</v>
      </c>
      <c r="CK114" s="21">
        <f>($C$153*Visualisation!$L$120)+($D$153*Visualisation!$L$120)+($E$153*Visualisation!$L$120)+($F$153*Visualisation!$L$120)+($G$153*Visualisation!$L$120)+($H$153*Visualisation!$L$120)+($I$153*Visualisation!$L$120)+($J$153*Visualisation!$L$120)+($K$153*Visualisation!$L$120)+($L$153*Visualisation!$L$120)+($M$153*Visualisation!$L$120)+($N$153*Visualisation!$L$120)+($O$153*Visualisation!$L$120)+($P$153*Visualisation!$L$120)+($Q$153*Visualisation!$L$120)+($R$153*Visualisation!$L$120)</f>
        <v>0.39416654286817659</v>
      </c>
      <c r="CL114" s="2"/>
      <c r="CN114" s="21">
        <f>(($M$144*Visualisation!$L$120)+($M$145*Visualisation!$L$120)+($M$146*Visualisation!$L$120)+($M$147*Visualisation!$L$120)+($M$148*Visualisation!$L$120)+($M$149*Visualisation!$L$120)+($M$150*Visualisation!$L$120)+($M$151*Visualisation!$L$120)+($M$152*Visualisation!$L$120)+($M$153*Visualisation!$L$120)+($M$154*Visualisation!$L$120)+($M$155*Visualisation!$L$120)+($M$156*Visualisation!$L$120)+($M$157*Visualisation!$L$120)+($M$158*Visualisation!$L$120)+($M$159*Visualisation!$L$120))*$BD$86</f>
        <v>-7.921414016618388E-5</v>
      </c>
      <c r="CO114" s="21">
        <f>($C$154*Visualisation!$L$120)+($D$154*Visualisation!$L$120)+($E$154*Visualisation!$L$120)+($F$154*Visualisation!$L$120)+($G$154*Visualisation!$L$120)+($H$154*Visualisation!$L$120)+($I$154*Visualisation!$L$120)+($J$154*Visualisation!$L$120)+($K$154*Visualisation!$L$120)+($L$154*Visualisation!$L$120)+($M$154*Visualisation!$L$120)+($N$154*Visualisation!$L$120)+($O$154*Visualisation!$L$120)+($P$154*Visualisation!$L$120)+($Q$154*Visualisation!$L$120)+($R$154*Visualisation!$L$120)</f>
        <v>0.37874292758756872</v>
      </c>
      <c r="CP114" s="2"/>
      <c r="CR114" s="21">
        <f>(($N$144*Visualisation!$L$120)+($N$145*Visualisation!$L$120)+($N$146*Visualisation!$L$120)+($N$147*Visualisation!$L$120)+($N$148*Visualisation!$L$120)+($N$149*Visualisation!$L$120)+($N$150*Visualisation!$L$120)+($N$151*Visualisation!$L$120)+($N$152*Visualisation!$L$120)+($N$153*Visualisation!$L$120)+($N$154*Visualisation!$L$120)+($N$155*Visualisation!$L$120)+($N$156*Visualisation!$L$120)+($N$157*Visualisation!$L$120)+($N$158*Visualisation!$L$120)+($N$159*Visualisation!$L$120))*$BD$86</f>
        <v>-1.7698550680076805E-3</v>
      </c>
      <c r="CS114" s="21">
        <f>($C$155*Visualisation!$L$120)+($D$155*Visualisation!$L$120)+($E$155*Visualisation!$L$120)+($F$155*Visualisation!$L$120)+($G$155*Visualisation!$L$120)+($H$155*Visualisation!$L$120)+($I$155*Visualisation!$L$120)+($J$155*Visualisation!$L$120)+($K$155*Visualisation!$L$120)+($L$155*Visualisation!$L$120)+($M$155*Visualisation!$L$120)+($N$155*Visualisation!$L$120)+($O$155*Visualisation!$L$120)+($P$155*Visualisation!$L$120)+($Q$155*Visualisation!$L$120)+($R$155*Visualisation!$L$120)</f>
        <v>0.34349884332718589</v>
      </c>
      <c r="CT114" s="2"/>
      <c r="CV114" s="21">
        <f>(($O$144*Visualisation!$L$120)+($O$145*Visualisation!$L$120)+($O$146*Visualisation!$L$120)+($O$147*Visualisation!$L$120)+($O$148*Visualisation!$L$120)+($O$149*Visualisation!$L$120)+($O$150*Visualisation!$L$120)+($O$151*Visualisation!$L$120)+($O$152*Visualisation!$L$120)+($O$153*Visualisation!$L$120)+($O$154*Visualisation!$L$120)+($O$155*Visualisation!$L$120)+($O$156*Visualisation!$L$120)+($O$157*Visualisation!$L$120)+($O$158*Visualisation!$L$120)+($O$159*Visualisation!$L$120))*$BD$86</f>
        <v>-2.132683908343648</v>
      </c>
      <c r="CW114" s="21">
        <f>($C$156*Visualisation!$L$120)+($D$156*Visualisation!$L$120)+($E$156*Visualisation!$L$120)+($F$156*Visualisation!$L$120)+($G$156*Visualisation!$L$120)+($H$156*Visualisation!$L$120)+($I$156*Visualisation!$L$120)+($J$156*Visualisation!$L$120)+($K$156*Visualisation!$L$120)+($L$156*Visualisation!$L$120)+($M$156*Visualisation!$L$120)+($N$156*Visualisation!$L$120)+($O$156*Visualisation!$L$120)+($P$156*Visualisation!$L$120)+($Q$156*Visualisation!$L$120)+($R$156*Visualisation!$L$120)</f>
        <v>0</v>
      </c>
      <c r="CX114" s="2"/>
      <c r="CZ114" s="21">
        <f>(($P$144*Visualisation!$L$120)+($P$145*Visualisation!$L$120)+($P$146*Visualisation!$L$120)+($P$147*Visualisation!$L$120)+($P$148*Visualisation!$L$120)+($P$149*Visualisation!$L$120)+($P$150*Visualisation!$L$120)+($P$151*Visualisation!$L$120)+($P$152*Visualisation!$L$120)+($P$153*Visualisation!$L$120)+($P$154*Visualisation!$L$120)+($P$155*Visualisation!$L$120)+($P$156*Visualisation!$L$120)+($P$157*Visualisation!$L$120)+($P$158*Visualisation!$L$120)+($P$159*Visualisation!$L$120))*$BD$86</f>
        <v>-4.4278990361798611E-3</v>
      </c>
      <c r="DA114" s="21">
        <f>($C$157*Visualisation!$L$120)+($D$157*Visualisation!$L$120)+($E$157*Visualisation!$L$120)+($F$157*Visualisation!$L$120)+($G$157*Visualisation!$L$120)+($H$157*Visualisation!$L$120)+($I$157*Visualisation!$L$120)+($J$157*Visualisation!$L$120)+($K$157*Visualisation!$L$120)+($L$157*Visualisation!$L$120)+($M$157*Visualisation!$L$120)+($N$157*Visualisation!$L$120)+($O$157*Visualisation!$L$120)+($P$157*Visualisation!$L$120)+($Q$157*Visualisation!$L$120)+($R$157*Visualisation!$L$120)</f>
        <v>0.3285923213471566</v>
      </c>
      <c r="DB114" s="2"/>
      <c r="DD114" s="21">
        <f>(($Q$144*Visualisation!$L$120)+($Q$145*Visualisation!$L$120)+($Q$146*Visualisation!$L$120)+($Q$147*Visualisation!$L$120)+($Q$148*Visualisation!$L$120)+($Q$149*Visualisation!$L$120)+($Q$150*Visualisation!$L$120)+($Q$151*Visualisation!$L$120)+($Q$152*Visualisation!$L$120)+($Q$153*Visualisation!$L$120)+($Q$154*Visualisation!$L$120)+($Q$155*Visualisation!$L$120)+($Q$156*Visualisation!$L$120)+($Q$157*Visualisation!$L$120)+($Q$158*Visualisation!$L$120)+($Q$159*Visualisation!$L$120))*$BD$86</f>
        <v>-4.2134933893431701E-3</v>
      </c>
      <c r="DE114" s="21">
        <f>($C$158*Visualisation!$L$120)+($D$158*Visualisation!$L$120)+($E$158*Visualisation!$L$120)+($F$158*Visualisation!$L$120)+($G$158*Visualisation!$L$120)+($H$158*Visualisation!$L$120)+($I$158*Visualisation!$L$120)+($J$158*Visualisation!$L$120)+($K$158*Visualisation!$L$120)+($L$158*Visualisation!$L$120)+($M$158*Visualisation!$L$120)+($N$158*Visualisation!$L$120)+($O$158*Visualisation!$L$120)+($P$158*Visualisation!$L$120)+($Q$158*Visualisation!$L$120)+($R$158*Visualisation!$L$120)</f>
        <v>0.3293719626601373</v>
      </c>
      <c r="DF114" s="2"/>
      <c r="DH114" s="21">
        <f>(($R$144*Visualisation!$L$120)+($R$145*Visualisation!$L$120)+($R$146*Visualisation!$L$120)+($R$147*Visualisation!$L$120)+($R$148*Visualisation!$L$120)+($R$149*Visualisation!$L$120)+($R$150*Visualisation!$L$120)+($R$151*Visualisation!$L$120)+($R$152*Visualisation!$L$120)+($R$153*Visualisation!$L$120)+($R$154*Visualisation!$L$120)+($R$155*Visualisation!$L$120)+($R$156*Visualisation!$L$120)+($R$157*Visualisation!$L$120)+($R$158*Visualisation!$L$120)+($R$159*Visualisation!$L$120))*$BD$86</f>
        <v>-1.7219620829638125E-3</v>
      </c>
      <c r="DI114" s="21">
        <f>($C$159*Visualisation!$L$120)+($D$159*Visualisation!$L$120)+($E$159*Visualisation!$L$120)+($F$159*Visualisation!$L$120)+($G$159*Visualisation!$L$120)+($H$159*Visualisation!$L$120)+($I$159*Visualisation!$L$120)+($J$159*Visualisation!$L$120)+($K$159*Visualisation!$L$120)+($L$159*Visualisation!$L$120)+($M$159*Visualisation!$L$120)+($N$159*Visualisation!$L$120)+($O$159*Visualisation!$L$120)+($P$159*Visualisation!$L$120)+($Q$159*Visualisation!$L$120)+($R$159*Visualisation!$L$120)</f>
        <v>0.34398142785307878</v>
      </c>
      <c r="DJ114" s="2"/>
      <c r="DO114" s="253"/>
    </row>
    <row r="115" spans="1:119" ht="15.75">
      <c r="A115" s="35" t="s">
        <v>88</v>
      </c>
      <c r="B115" s="159" t="s">
        <v>303</v>
      </c>
      <c r="C115" s="163">
        <f>IF((Visualisation!E$65-Visualisation!$R$65)&gt;0,(1-(EXP(-(((Visualisation!E$65-Visualisation!$R$65)^2)/(2*($T$101^2)))))),0)</f>
        <v>0</v>
      </c>
      <c r="D115" s="163">
        <f>IF((Visualisation!F$65-Visualisation!$R$65)&gt;0,(1-(EXP(-(((Visualisation!F$65-Visualisation!$R$65)^2)/(2*($T$101^2)))))),0)</f>
        <v>0</v>
      </c>
      <c r="E115" s="163">
        <f>IF((Visualisation!G$65-Visualisation!$R$65)&gt;0,(1-(EXP(-(((Visualisation!G$65-Visualisation!$R$65)^2)/(2*($T$101^2)))))),0)</f>
        <v>0</v>
      </c>
      <c r="F115" s="163">
        <f>IF((Visualisation!H$65-Visualisation!$R$65)&gt;0,(1-(EXP(-(((Visualisation!H$65-Visualisation!$R$65)^2)/(2*($T$101^2)))))),0)</f>
        <v>6.330146831421446E-2</v>
      </c>
      <c r="G115" s="163">
        <f>IF((Visualisation!I$65-Visualisation!$R$65)&gt;0,(1-(EXP(-(((Visualisation!I$65-Visualisation!$R$65)^2)/(2*($T$101^2)))))),0)</f>
        <v>5.5039780543234107E-2</v>
      </c>
      <c r="H115" s="163">
        <f>IF((Visualisation!J$65-Visualisation!$R$65)&gt;0,(1-(EXP(-(((Visualisation!J$65-Visualisation!$R$65)^2)/(2*($T$101^2)))))),0)</f>
        <v>7.0848683315646421E-2</v>
      </c>
      <c r="I115" s="163">
        <f>IF((Visualisation!K$65-Visualisation!$R$65)&gt;0,(1-(EXP(-(((Visualisation!K$65-Visualisation!$R$65)^2)/(2*($T$101^2)))))),0)</f>
        <v>0.45866675811739333</v>
      </c>
      <c r="J115" s="163">
        <f>IF((Visualisation!L$65-Visualisation!$R$65)&gt;0,(1-(EXP(-(((Visualisation!L$65-Visualisation!$R$65)^2)/(2*($T$101^2)))))),0)</f>
        <v>0.44773276187544109</v>
      </c>
      <c r="K115" s="163">
        <f>IF((Visualisation!M$65-Visualisation!$R$65)&gt;0,(1-(EXP(-(((Visualisation!M$65-Visualisation!$R$65)^2)/(2*($T$101^2)))))),0)</f>
        <v>0.38710209064986378</v>
      </c>
      <c r="L115" s="163">
        <f>IF((Visualisation!N$65-Visualisation!$R$65)&gt;0,(1-(EXP(-(((Visualisation!N$65-Visualisation!$R$65)^2)/(2*($T$101^2)))))),0)</f>
        <v>0.16277704637078216</v>
      </c>
      <c r="M115" s="163">
        <f>IF((Visualisation!O$65-Visualisation!$R$65)&gt;0,(1-(EXP(-(((Visualisation!O$65-Visualisation!$R$65)^2)/(2*($T$101^2)))))),0)</f>
        <v>0.14930011730692216</v>
      </c>
      <c r="N115" s="163">
        <f>IF((Visualisation!P$65-Visualisation!$R$65)&gt;0,(1-(EXP(-(((Visualisation!P$65-Visualisation!$R$65)^2)/(2*($T$101^2)))))),0)</f>
        <v>0.16702155655272244</v>
      </c>
      <c r="O115" s="163">
        <f>IF((Visualisation!Q$65-Visualisation!$R$65)&gt;0,(1-(EXP(-(((Visualisation!Q$65-Visualisation!$R$65)^2)/(2*($T$101^2)))))),0)</f>
        <v>0</v>
      </c>
      <c r="P115" s="163">
        <f>IF((Visualisation!R$65-Visualisation!$R$65)&gt;0,(1-(EXP(-(((Visualisation!R$65-Visualisation!$R$65)^2)/(2*($T$101^2)))))),0)</f>
        <v>0</v>
      </c>
      <c r="Q115" s="163">
        <f>IF((Visualisation!S$65-Visualisation!$R$65)&gt;0,(1-(EXP(-(((Visualisation!S$65-Visualisation!$R$65)^2)/(2*($T$101^2)))))),0)</f>
        <v>9.9561377724656008E-2</v>
      </c>
      <c r="R115" s="163">
        <f>IF((Visualisation!T$65-Visualisation!$R$65)&gt;0,(1-(EXP(-(((Visualisation!T$65-Visualisation!$R$65)^2)/(2*($T$101^2)))))),0)</f>
        <v>0.44171670310701849</v>
      </c>
      <c r="S115" s="1"/>
      <c r="T115" s="1"/>
      <c r="U115" s="1"/>
      <c r="V115" s="18"/>
      <c r="W115" s="257"/>
      <c r="X115" s="2"/>
      <c r="Y115" s="2"/>
      <c r="Z115" s="2"/>
      <c r="AA115" s="27"/>
      <c r="AB115" s="43" t="s">
        <v>301</v>
      </c>
      <c r="AC115" s="43" t="s">
        <v>151</v>
      </c>
      <c r="AD115" s="43" t="s">
        <v>242</v>
      </c>
      <c r="AE115" s="43" t="s">
        <v>243</v>
      </c>
      <c r="AF115" s="43" t="s">
        <v>244</v>
      </c>
      <c r="AG115" s="43" t="s">
        <v>203</v>
      </c>
      <c r="AH115" s="43" t="s">
        <v>204</v>
      </c>
      <c r="AI115" s="26" t="s">
        <v>73</v>
      </c>
      <c r="AJ115" s="26" t="s">
        <v>72</v>
      </c>
      <c r="AK115" s="26" t="s">
        <v>71</v>
      </c>
      <c r="AL115" s="43" t="s">
        <v>70</v>
      </c>
      <c r="AM115" s="43" t="s">
        <v>338</v>
      </c>
      <c r="AN115" s="43" t="s">
        <v>89</v>
      </c>
      <c r="AO115" s="43" t="s">
        <v>88</v>
      </c>
      <c r="AP115" s="43" t="s">
        <v>87</v>
      </c>
      <c r="AQ115" s="26" t="s">
        <v>325</v>
      </c>
      <c r="AR115" s="11"/>
      <c r="AS115" s="11"/>
      <c r="AT115" s="11"/>
      <c r="AU115" s="11"/>
      <c r="AV115" s="251"/>
      <c r="AW115" s="11"/>
      <c r="AY115" s="225" t="s">
        <v>82</v>
      </c>
      <c r="AZ115" s="21">
        <f>(($C$165*Visualisation!$L$121)+($C$166*Visualisation!$L$121)+($C$167*Visualisation!$L$121)+($C$168*Visualisation!$L$121)+($C$169*Visualisation!$L$121)+($C$170*Visualisation!$L$121)+($C$171*Visualisation!$L$121)+($C$172*Visualisation!$L$121)+($C$173*Visualisation!$L$121)+($C$174*Visualisation!$L$121)+($C$175*Visualisation!$L$121)+($C$176*Visualisation!$L$121)+($C$177*Visualisation!$L$121)+($C$178*Visualisation!$L$121)+($C$179*Visualisation!$L$121)+($C$180*Visualisation!$L$121))*$BD$86</f>
        <v>-3.2214728940287686E-2</v>
      </c>
      <c r="BA115" s="21">
        <f>($C$165*Visualisation!$L$121)+($D$165*Visualisation!$L$121)+($E$165*Visualisation!$L$121)+($F$165*Visualisation!$L$121)+($G$165*Visualisation!$L$121)+($H$165*Visualisation!$L$121)+($I$165*Visualisation!$L$121)+($J$165*Visualisation!$L$121)+($K$165*Visualisation!$L$121)+($L$165*Visualisation!$L$121)+($M$165*Visualisation!$L$121)+($N$165*Visualisation!$L$121)+($O$165*Visualisation!$L$121)+($P$165*Visualisation!$L$121)+($Q$165*Visualisation!$L$121)+($R$165*Visualisation!$L$121)</f>
        <v>6.5767762415474565E-2</v>
      </c>
      <c r="BB115" s="21"/>
      <c r="BC115" s="21"/>
      <c r="BD115" s="21">
        <f>(($D$165*Visualisation!$L$121)+($D$166*Visualisation!$L$121)+($D$167*Visualisation!$L$121)+($D$168*Visualisation!$L$121)+($D$169*Visualisation!$L$121)+($D$170*Visualisation!$L$121)+($D$171*Visualisation!$L$121)+($D$172*Visualisation!$L$121)+($D$173*Visualisation!$L$121)+($D$174*Visualisation!$L$121)+($D$175*Visualisation!$L$121)+($D$176*Visualisation!$L$121)+($D$177*Visualisation!$L$121)+($D$178*Visualisation!$L$121)+($D$179*Visualisation!$L$121)+($D$180*Visualisation!$L$121))*$BD$86</f>
        <v>-3.4043736159139394E-2</v>
      </c>
      <c r="BE115" s="21">
        <f>($C$166*Visualisation!$L$121)+($D$166*Visualisation!$L$121)+($E$166*Visualisation!$L$121)+($F$166*Visualisation!$L$121)+($G$166*Visualisation!$L$121)+($H$166*Visualisation!$L$121)+($I$166*Visualisation!$L$121)+($J$166*Visualisation!$L$121)+($K$166*Visualisation!$L$121)+($L$166*Visualisation!$L$121)+($M$166*Visualisation!$L$121)+($N$166*Visualisation!$L$121)+($O$166*Visualisation!$L$121)+($P$166*Visualisation!$L$121)+($Q$166*Visualisation!$L$121)+($R$166*Visualisation!$L$121)</f>
        <v>6.0651937752709877E-2</v>
      </c>
      <c r="BF115" s="21"/>
      <c r="BG115" s="21"/>
      <c r="BH115" s="21">
        <f>(($E$165*Visualisation!$L$121)+($E$166*Visualisation!$L$121)+($E$167*Visualisation!$L$121)+($E$168*Visualisation!$L$121)+($E$169*Visualisation!$L$121)+($E$170*Visualisation!$L$121)+($E$171*Visualisation!$L$121)+($E$172*Visualisation!$L$121)+($E$173*Visualisation!$L$121)+($E$174*Visualisation!$L$121)+($E$175*Visualisation!$L$121)+($E$176*Visualisation!$L$121)+($E$177*Visualisation!$L$121)+($E$178*Visualisation!$L$121)+($E$179*Visualisation!$L$121)+($E$180*Visualisation!$L$121))*$BD$86</f>
        <v>-0.13247836017316483</v>
      </c>
      <c r="BI115" s="21">
        <f>($C$167*Visualisation!$L$121)+($D$167*Visualisation!$L$121)+($E$167*Visualisation!$L$121)+($F$167*Visualisation!$L$121)+($G$167*Visualisation!$L$121)+($H$167*Visualisation!$L$121)+($I$167*Visualisation!$L$121)+($J$167*Visualisation!$L$121)+($K$167*Visualisation!$L$121)+($L$167*Visualisation!$L$121)+($M$167*Visualisation!$L$121)+($N$167*Visualisation!$L$121)+($O$167*Visualisation!$L$121)+($P$167*Visualisation!$L$121)+($Q$167*Visualisation!$L$121)+($R$167*Visualisation!$L$121)</f>
        <v>2.0823670348362137E-2</v>
      </c>
      <c r="BJ115" s="21"/>
      <c r="BK115" s="21"/>
      <c r="BL115" s="21">
        <f>(($F$165*Visualisation!$L$121)+($F$166*Visualisation!$L$121)+($F$167*Visualisation!$L$121)+($F$168*Visualisation!$L$121)+($F$169*Visualisation!$L$121)+($F$170*Visualisation!$L$121)+($F$171*Visualisation!$L$121)+($F$172*Visualisation!$L$121)+($F$173*Visualisation!$L$121)+($F$174*Visualisation!$L$121)+($F$175*Visualisation!$L$121)+($F$176*Visualisation!$L$121)+($F$177*Visualisation!$L$121)+($F$178*Visualisation!$L$121)+($F$179*Visualisation!$L$121)+($F$180*Visualisation!$L$121))*$BD$86</f>
        <v>-3.3210924933977072E-2</v>
      </c>
      <c r="BM115" s="21">
        <f>($C$168*Visualisation!$L$121)+($D$168*Visualisation!$L$121)+($E$168*Visualisation!$L$121)+($F$168*Visualisation!$L$121)+($G$168*Visualisation!$L$121)+($H$168*Visualisation!$L$121)+($I$168*Visualisation!$L$121)+($J$168*Visualisation!$L$121)+($K$168*Visualisation!$L$121)+($L$168*Visualisation!$L$121)+($M$168*Visualisation!$L$121)+($N$168*Visualisation!$L$121)+($O$168*Visualisation!$L$121)+($P$168*Visualisation!$L$121)+($Q$168*Visualisation!$L$121)+($R$168*Visualisation!$L$121)</f>
        <v>6.2746861225181416E-2</v>
      </c>
      <c r="BN115" s="21"/>
      <c r="BO115" s="21"/>
      <c r="BP115" s="21">
        <f>(($G$165*Visualisation!$L$121)+($G$166*Visualisation!$L$121)+($G$167*Visualisation!$L$121)+($G$168*Visualisation!$L$121)+($G$169*Visualisation!$L$121)+($G$170*Visualisation!$L$121)+($G$171*Visualisation!$L$121)+($G$172*Visualisation!$L$121)+($G$173*Visualisation!$L$121)+($G$174*Visualisation!$L$121)+($G$175*Visualisation!$L$121)+($G$176*Visualisation!$L$121)+($G$177*Visualisation!$L$121)+($G$178*Visualisation!$L$121)+($G$179*Visualisation!$L$121)+($G$180*Visualisation!$L$121))*$BD$86</f>
        <v>-3.3322024646463486E-2</v>
      </c>
      <c r="BQ115" s="21">
        <f>($C$169*Visualisation!$L$121)+($D$169*Visualisation!$L$121)+($E$169*Visualisation!$L$121)+($F$169*Visualisation!$L$121)+($G$169*Visualisation!$L$121)+($H$169*Visualisation!$L$121)+($I$169*Visualisation!$L$121)+($J$169*Visualisation!$L$121)+($K$169*Visualisation!$L$121)+($L$169*Visualisation!$L$121)+($M$169*Visualisation!$L$121)+($N$169*Visualisation!$L$121)+($O$169*Visualisation!$L$121)+($P$169*Visualisation!$L$121)+($Q$169*Visualisation!$L$121)+($R$169*Visualisation!$L$121)</f>
        <v>6.2445770684425313E-2</v>
      </c>
      <c r="BR115" s="21"/>
      <c r="BS115" s="21"/>
      <c r="BT115" s="21">
        <f>(($H$165*Visualisation!$L$121)+($H$166*Visualisation!$L$121)+($H$167*Visualisation!$L$121)+($H$168*Visualisation!$L$121)+($H$169*Visualisation!$L$121)+($H$170*Visualisation!$L$121)+($H$171*Visualisation!$L$121)+($H$172*Visualisation!$L$121)+($H$173*Visualisation!$L$121)+($H$174*Visualisation!$L$121)+($H$175*Visualisation!$L$121)+($H$176*Visualisation!$L$121)+($H$177*Visualisation!$L$121)+($H$178*Visualisation!$L$121)+($H$179*Visualisation!$L$121)+($H$180*Visualisation!$L$121))*$BD$86</f>
        <v>-5.2297132122179867E-2</v>
      </c>
      <c r="BU115" s="21">
        <f>($C$170*Visualisation!$L$121)+($D$170*Visualisation!$L$121)+($E$170*Visualisation!$L$121)+($F$170*Visualisation!$L$121)+($G$170*Visualisation!$L$121)+($H$170*Visualisation!$L$121)+($I$170*Visualisation!$L$121)+($J$170*Visualisation!$L$121)+($K$170*Visualisation!$L$121)+($L$170*Visualisation!$L$121)+($M$170*Visualisation!$L$121)+($N$170*Visualisation!$L$121)+($O$170*Visualisation!$L$121)+($P$170*Visualisation!$L$121)+($Q$170*Visualisation!$L$121)+($R$170*Visualisation!$L$121)</f>
        <v>4.2481227095318312E-2</v>
      </c>
      <c r="BV115" s="21"/>
      <c r="BW115" s="21"/>
      <c r="BX115" s="21">
        <f>(($I$165*Visualisation!$L$121)+($I$166*Visualisation!$L$121)+($I$167*Visualisation!$L$121)+($I$168*Visualisation!$L$121)+($I$169*Visualisation!$L$121)+($I$170*Visualisation!$L$121)+($I$171*Visualisation!$L$121)+($I$172*Visualisation!$L$121)+($I$173*Visualisation!$L$121)+($I$174*Visualisation!$L$121)+($I$175*Visualisation!$L$121)+($I$176*Visualisation!$L$121)+($I$177*Visualisation!$L$121)+($I$178*Visualisation!$L$121)+($I$179*Visualisation!$L$121)+($I$180*Visualisation!$L$121))*$BD$86</f>
        <v>-3.5937420136886319E-2</v>
      </c>
      <c r="BY115" s="21">
        <f>($C$171*Visualisation!$L$121)+($D$171*Visualisation!$L$121)+($E$171*Visualisation!$L$121)+($F$171*Visualisation!$L$121)+($G$171*Visualisation!$L$121)+($H$171*Visualisation!$L$121)+($I$171*Visualisation!$L$121)+($J$171*Visualisation!$L$121)+($K$171*Visualisation!$L$121)+($L$171*Visualisation!$L$121)+($M$171*Visualisation!$L$121)+($N$171*Visualisation!$L$121)+($O$171*Visualisation!$L$121)+($P$171*Visualisation!$L$121)+($Q$171*Visualisation!$L$121)+($R$171*Visualisation!$L$121)</f>
        <v>5.6938723596573086E-2</v>
      </c>
      <c r="BZ115" s="2"/>
      <c r="CB115" s="21">
        <f>(($J$165*Visualisation!$L$121)+($J$166*Visualisation!$L$121)+($J$167*Visualisation!$L$121)+($J$168*Visualisation!$L$121)+($J$169*Visualisation!$L$121)+($J$170*Visualisation!$L$121)+($J$171*Visualisation!$L$121)+($J$172*Visualisation!$L$121)+($J$173*Visualisation!$L$121)+($J$174*Visualisation!$L$121)+($J$175*Visualisation!$L$121)+($J$176*Visualisation!$L$121)+($J$177*Visualisation!$L$121)+($J$178*Visualisation!$L$121)+($J$179*Visualisation!$L$121)+($J$180*Visualisation!$L$121))*$BD$86</f>
        <v>-3.1267637268783323E-2</v>
      </c>
      <c r="CC115" s="21">
        <f>($C$172*Visualisation!$L$121)+($D$172*Visualisation!$L$121)+($E$172*Visualisation!$L$121)+($F$172*Visualisation!$L$121)+($G$172*Visualisation!$L$121)+($H$172*Visualisation!$L$121)+($I$172*Visualisation!$L$121)+($J$172*Visualisation!$L$121)+($K$172*Visualisation!$L$121)+($L$172*Visualisation!$L$121)+($M$172*Visualisation!$L$121)+($N$172*Visualisation!$L$121)+($O$172*Visualisation!$L$121)+($P$172*Visualisation!$L$121)+($Q$172*Visualisation!$L$121)+($R$172*Visualisation!$L$121)</f>
        <v>6.927206738283917E-2</v>
      </c>
      <c r="CD115" s="2"/>
      <c r="CF115" s="21">
        <f>(($K$165*Visualisation!$L$121)+($K$166*Visualisation!$L$121)+($K$167*Visualisation!$L$121)+($K$168*Visualisation!$L$121)+($K$169*Visualisation!$L$121)+($K$170*Visualisation!$L$121)+($K$171*Visualisation!$L$121)+($K$172*Visualisation!$L$121)+($K$173*Visualisation!$L$121)+($K$174*Visualisation!$L$121)+($K$175*Visualisation!$L$121)+($K$176*Visualisation!$L$121)+($K$177*Visualisation!$L$121)+($K$178*Visualisation!$L$121)+($K$179*Visualisation!$L$121)+($K$180*Visualisation!$L$121))*$BD$86</f>
        <v>-0.48823032816148215</v>
      </c>
      <c r="CG115" s="21">
        <f>($C$173*Visualisation!$L$121)+($D$173*Visualisation!$L$121)+($E$173*Visualisation!$L$121)+($F$173*Visualisation!$L$121)+($G$173*Visualisation!$L$121)+($H$173*Visualisation!$L$121)+($I$173*Visualisation!$L$121)+($J$173*Visualisation!$L$121)+($K$173*Visualisation!$L$121)+($L$173*Visualisation!$L$121)+($M$173*Visualisation!$L$121)+($N$173*Visualisation!$L$121)+($O$173*Visualisation!$L$121)+($P$173*Visualisation!$L$121)+($Q$173*Visualisation!$L$121)+($R$173*Visualisation!$L$121)</f>
        <v>0</v>
      </c>
      <c r="CH115" s="2"/>
      <c r="CJ115" s="21">
        <f>(($L$165*Visualisation!$L$121)+($L$166*Visualisation!$L$121)+($L$167*Visualisation!$L$121)+($L$168*Visualisation!$L$121)+($L$169*Visualisation!$L$121)+($L$170*Visualisation!$L$121)+($L$171*Visualisation!$L$121)+($L$172*Visualisation!$L$121)+($L$173*Visualisation!$L$121)+($L$174*Visualisation!$L$121)+($L$175*Visualisation!$L$121)+($L$176*Visualisation!$L$121)+($L$177*Visualisation!$L$121)+($L$178*Visualisation!$L$121)+($L$179*Visualisation!$L$121)+($L$180*Visualisation!$L$121))*$BD$86</f>
        <v>-4.105362543000033E-2</v>
      </c>
      <c r="CK115" s="21">
        <f>($C$174*Visualisation!$L$121)+($D$174*Visualisation!$L$121)+($E$174*Visualisation!$L$121)+($F$174*Visualisation!$L$121)+($G$174*Visualisation!$L$121)+($H$174*Visualisation!$L$121)+($I$174*Visualisation!$L$121)+($J$174*Visualisation!$L$121)+($K$174*Visualisation!$L$121)+($L$174*Visualisation!$L$121)+($M$174*Visualisation!$L$121)+($N$174*Visualisation!$L$121)+($O$174*Visualisation!$L$121)+($P$174*Visualisation!$L$121)+($Q$174*Visualisation!$L$121)+($R$174*Visualisation!$L$121)</f>
        <v>5.0491996294532097E-2</v>
      </c>
      <c r="CL115" s="2"/>
      <c r="CN115" s="21">
        <f>(($M$165*Visualisation!$L$121)+($M$166*Visualisation!$L$121)+($M$167*Visualisation!$L$121)+($M$168*Visualisation!$L$121)+($M$169*Visualisation!$L$121)+($M$170*Visualisation!$L$121)+($M$171*Visualisation!$L$121)+($M$172*Visualisation!$L$121)+($M$173*Visualisation!$L$121)+($M$174*Visualisation!$L$121)+($M$175*Visualisation!$L$121)+($M$176*Visualisation!$L$121)+($M$177*Visualisation!$L$121)+($M$178*Visualisation!$L$121)+($M$179*Visualisation!$L$121)+($M$180*Visualisation!$L$121))*$BD$86</f>
        <v>-3.0669259472130523E-2</v>
      </c>
      <c r="CO115" s="21">
        <f>($C$175*Visualisation!$L$121)+($D$175*Visualisation!$L$121)+($E$175*Visualisation!$L$121)+($F$175*Visualisation!$L$121)+($G$175*Visualisation!$L$121)+($H$175*Visualisation!$L$121)+($I$175*Visualisation!$L$121)+($J$175*Visualisation!$L$121)+($K$175*Visualisation!$L$121)+($L$175*Visualisation!$L$121)+($M$175*Visualisation!$L$121)+($N$175*Visualisation!$L$121)+($O$175*Visualisation!$L$121)+($P$175*Visualisation!$L$121)+($Q$175*Visualisation!$L$121)+($R$175*Visualisation!$L$121)</f>
        <v>7.1850391592982801E-2</v>
      </c>
      <c r="CP115" s="2"/>
      <c r="CR115" s="21">
        <f>(($N$165*Visualisation!$L$121)+($N$166*Visualisation!$L$121)+($N$167*Visualisation!$L$121)+($N$168*Visualisation!$L$121)+($N$169*Visualisation!$L$121)+($N$170*Visualisation!$L$121)+($N$171*Visualisation!$L$121)+($N$172*Visualisation!$L$121)+($N$173*Visualisation!$L$121)+($N$174*Visualisation!$L$121)+($N$175*Visualisation!$L$121)+($N$176*Visualisation!$L$121)+($N$177*Visualisation!$L$121)+($N$178*Visualisation!$L$121)+($N$179*Visualisation!$L$121)+($N$180*Visualisation!$L$121))*$BD$86</f>
        <v>-0.23485927993917047</v>
      </c>
      <c r="CS115" s="21">
        <f>($C$176*Visualisation!$L$121)+($D$176*Visualisation!$L$121)+($E$176*Visualisation!$L$121)+($F$176*Visualisation!$L$121)+($G$176*Visualisation!$L$121)+($H$176*Visualisation!$L$121)+($I$176*Visualisation!$L$121)+($J$176*Visualisation!$L$121)+($K$176*Visualisation!$L$121)+($L$176*Visualisation!$L$121)+($M$176*Visualisation!$L$121)+($N$176*Visualisation!$L$121)+($O$176*Visualisation!$L$121)+($P$176*Visualisation!$L$121)+($Q$176*Visualisation!$L$121)+($R$176*Visualisation!$L$121)</f>
        <v>9.8863431249455735E-3</v>
      </c>
      <c r="CT115" s="2"/>
      <c r="CV115" s="21">
        <f>(($O$165*Visualisation!$L$121)+($O$166*Visualisation!$L$121)+($O$167*Visualisation!$L$121)+($O$168*Visualisation!$L$121)+($O$169*Visualisation!$L$121)+($O$170*Visualisation!$L$121)+($O$171*Visualisation!$L$121)+($O$172*Visualisation!$L$121)+($O$173*Visualisation!$L$121)+($O$174*Visualisation!$L$121)+($O$175*Visualisation!$L$121)+($O$176*Visualisation!$L$121)+($O$177*Visualisation!$L$121)+($O$178*Visualisation!$L$121)+($O$179*Visualisation!$L$121)+($O$180*Visualisation!$L$121))*$BD$86</f>
        <v>0</v>
      </c>
      <c r="CW115" s="21">
        <f>($C$177*Visualisation!$L$121)+($D$177*Visualisation!$L$121)+($E$177*Visualisation!$L$121)+($F$177*Visualisation!$L$121)+($G$177*Visualisation!$L$121)+($H$177*Visualisation!$L$121)+($I$177*Visualisation!$L$121)+($J$177*Visualisation!$L$121)+($K$177*Visualisation!$L$121)+($L$177*Visualisation!$L$121)+($M$177*Visualisation!$L$121)+($N$177*Visualisation!$L$121)+($O$177*Visualisation!$L$121)+($P$177*Visualisation!$L$121)+($Q$177*Visualisation!$L$121)+($R$177*Visualisation!$L$121)</f>
        <v>0.53579592709937218</v>
      </c>
      <c r="CX115" s="2"/>
      <c r="CZ115" s="21">
        <f>(($P$165*Visualisation!$L$121)+($P$166*Visualisation!$L$121)+($P$167*Visualisation!$L$121)+($P$168*Visualisation!$L$121)+($P$169*Visualisation!$L$121)+($P$170*Visualisation!$L$121)+($P$171*Visualisation!$L$121)+($P$172*Visualisation!$L$121)+($P$173*Visualisation!$L$121)+($P$174*Visualisation!$L$121)+($P$175*Visualisation!$L$121)+($P$176*Visualisation!$L$121)+($P$177*Visualisation!$L$121)+($P$178*Visualisation!$L$121)+($P$179*Visualisation!$L$121)+($P$180*Visualisation!$L$121))*$BD$86</f>
        <v>-5.3300942058486095E-2</v>
      </c>
      <c r="DA115" s="21">
        <f>($C$178*Visualisation!$L$121)+($D$178*Visualisation!$L$121)+($E$178*Visualisation!$L$121)+($F$178*Visualisation!$L$121)+($G$178*Visualisation!$L$121)+($H$178*Visualisation!$L$121)+($I$178*Visualisation!$L$121)+($J$178*Visualisation!$L$121)+($K$178*Visualisation!$L$121)+($L$178*Visualisation!$L$121)+($M$178*Visualisation!$L$121)+($N$178*Visualisation!$L$121)+($O$178*Visualisation!$L$121)+($P$178*Visualisation!$L$121)+($Q$178*Visualisation!$L$121)+($R$178*Visualisation!$L$121)</f>
        <v>4.1951610608713587E-2</v>
      </c>
      <c r="DB115" s="2"/>
      <c r="DD115" s="21">
        <f>(($Q$165*Visualisation!$L$121)+($Q$166*Visualisation!$L$121)+($Q$167*Visualisation!$L$121)+($Q$168*Visualisation!$L$121)+($Q$169*Visualisation!$L$121)+($Q$170*Visualisation!$L$121)+($Q$171*Visualisation!$L$121)+($Q$172*Visualisation!$L$121)+($Q$173*Visualisation!$L$121)+($Q$174*Visualisation!$L$121)+($Q$175*Visualisation!$L$121)+($Q$176*Visualisation!$L$121)+($Q$177*Visualisation!$L$121)+($Q$178*Visualisation!$L$121)+($Q$179*Visualisation!$L$121)+($Q$180*Visualisation!$L$121))*$BD$86</f>
        <v>-3.6029993063192149E-2</v>
      </c>
      <c r="DE115" s="21">
        <f>($C$179*Visualisation!$L$121)+($D$179*Visualisation!$L$121)+($E$179*Visualisation!$L$121)+($F$179*Visualisation!$L$121)+($G$179*Visualisation!$L$121)+($H$179*Visualisation!$L$121)+($I$179*Visualisation!$L$121)+($J$179*Visualisation!$L$121)+($K$179*Visualisation!$L$121)+($L$179*Visualisation!$L$121)+($M$179*Visualisation!$L$121)+($N$179*Visualisation!$L$121)+($O$179*Visualisation!$L$121)+($P$179*Visualisation!$L$121)+($Q$179*Visualisation!$L$121)+($R$179*Visualisation!$L$121)</f>
        <v>5.6784115557980047E-2</v>
      </c>
      <c r="DF115" s="2"/>
      <c r="DH115" s="21">
        <f>(($R$165*Visualisation!$L$121)+($R$166*Visualisation!$L$121)+($R$167*Visualisation!$L$121)+($R$168*Visualisation!$L$121)+($R$169*Visualisation!$L$121)+($R$170*Visualisation!$L$121)+($R$171*Visualisation!$L$121)+($R$172*Visualisation!$L$121)+($R$173*Visualisation!$L$121)+($R$174*Visualisation!$L$121)+($R$175*Visualisation!$L$121)+($R$176*Visualisation!$L$121)+($R$177*Visualisation!$L$121)+($R$178*Visualisation!$L$121)+($R$179*Visualisation!$L$121)+($R$180*Visualisation!$L$121))*$BD$86</f>
        <v>-2.7689913762819318E-2</v>
      </c>
      <c r="DI115" s="21">
        <f>($C$180*Visualisation!$L$121)+($D$180*Visualisation!$L$121)+($E$180*Visualisation!$L$121)+($F$180*Visualisation!$L$121)+($G$180*Visualisation!$L$121)+($H$180*Visualisation!$L$121)+($I$180*Visualisation!$L$121)+($J$180*Visualisation!$L$121)+($K$180*Visualisation!$L$121)+($L$180*Visualisation!$L$121)+($M$180*Visualisation!$L$121)+($N$180*Visualisation!$L$121)+($O$180*Visualisation!$L$121)+($P$180*Visualisation!$L$121)+($Q$180*Visualisation!$L$121)+($R$180*Visualisation!$L$121)</f>
        <v>8.8716901488752803E-2</v>
      </c>
      <c r="DJ115" s="2"/>
      <c r="DO115" s="253"/>
    </row>
    <row r="116" spans="1:119" ht="15.75">
      <c r="A116" s="35" t="s">
        <v>75</v>
      </c>
      <c r="B116" s="159" t="s">
        <v>324</v>
      </c>
      <c r="C116" s="163">
        <f>IF((Visualisation!E$65-Visualisation!$S$65)&gt;0,(1-(EXP(-(((Visualisation!E$65-Visualisation!$S$65)^2)/(2*($T$101^2)))))),0)</f>
        <v>0</v>
      </c>
      <c r="D116" s="163">
        <f>IF((Visualisation!F$65-Visualisation!$S$65)&gt;0,(1-(EXP(-(((Visualisation!F$65-Visualisation!$S$65)^2)/(2*($T$101^2)))))),0)</f>
        <v>0</v>
      </c>
      <c r="E116" s="163">
        <f>IF((Visualisation!G$65-Visualisation!$S$65)&gt;0,(1-(EXP(-(((Visualisation!G$65-Visualisation!$S$65)^2)/(2*($T$101^2)))))),0)</f>
        <v>0</v>
      </c>
      <c r="F116" s="163">
        <f>IF((Visualisation!H$65-Visualisation!$S$65)&gt;0,(1-(EXP(-(((Visualisation!H$65-Visualisation!$S$65)^2)/(2*($T$101^2)))))),0)</f>
        <v>0</v>
      </c>
      <c r="G116" s="163">
        <f>IF((Visualisation!I$65-Visualisation!$S$65)&gt;0,(1-(EXP(-(((Visualisation!I$65-Visualisation!$S$65)^2)/(2*($T$101^2)))))),0)</f>
        <v>0</v>
      </c>
      <c r="H116" s="163">
        <f>IF((Visualisation!J$65-Visualisation!$S$65)&gt;0,(1-(EXP(-(((Visualisation!J$65-Visualisation!$S$65)^2)/(2*($T$101^2)))))),0)</f>
        <v>0</v>
      </c>
      <c r="I116" s="163">
        <f>IF((Visualisation!K$65-Visualisation!$S$65)&gt;0,(1-(EXP(-(((Visualisation!K$65-Visualisation!$S$65)^2)/(2*($T$101^2)))))),0)</f>
        <v>0.19038528428608026</v>
      </c>
      <c r="J116" s="163">
        <f>IF((Visualisation!L$65-Visualisation!$S$65)&gt;0,(1-(EXP(-(((Visualisation!L$65-Visualisation!$S$65)^2)/(2*($T$101^2)))))),0)</f>
        <v>0.18088810518403975</v>
      </c>
      <c r="K116" s="163">
        <f>IF((Visualisation!M$65-Visualisation!$S$65)&gt;0,(1-(EXP(-(((Visualisation!M$65-Visualisation!$S$65)^2)/(2*($T$101^2)))))),0)</f>
        <v>0.13173403703586084</v>
      </c>
      <c r="L116" s="163">
        <f>IF((Visualisation!N$65-Visualisation!$S$65)&gt;0,(1-(EXP(-(((Visualisation!N$65-Visualisation!$S$65)^2)/(2*($T$101^2)))))),0)</f>
        <v>9.4924617861414928E-3</v>
      </c>
      <c r="M116" s="163">
        <f>IF((Visualisation!O$65-Visualisation!$S$65)&gt;0,(1-(EXP(-(((Visualisation!O$65-Visualisation!$S$65)^2)/(2*($T$101^2)))))),0)</f>
        <v>6.1079050359753584E-3</v>
      </c>
      <c r="N116" s="163">
        <f>IF((Visualisation!P$65-Visualisation!$S$65)&gt;0,(1-(EXP(-(((Visualisation!P$65-Visualisation!$S$65)^2)/(2*($T$101^2)))))),0)</f>
        <v>1.068548011146464E-2</v>
      </c>
      <c r="O116" s="163">
        <f>IF((Visualisation!Q$65-Visualisation!$S$65)&gt;0,(1-(EXP(-(((Visualisation!Q$65-Visualisation!$S$65)^2)/(2*($T$101^2)))))),0)</f>
        <v>0</v>
      </c>
      <c r="P116" s="163">
        <f>IF((Visualisation!R$65-Visualisation!$S$65)&gt;0,(1-(EXP(-(((Visualisation!R$65-Visualisation!$S$65)^2)/(2*($T$101^2)))))),0)</f>
        <v>0</v>
      </c>
      <c r="Q116" s="163">
        <f>IF((Visualisation!S$65-Visualisation!$S$65)&gt;0,(1-(EXP(-(((Visualisation!S$65-Visualisation!$S$65)^2)/(2*($T$101^2)))))),0)</f>
        <v>0</v>
      </c>
      <c r="R116" s="163">
        <f>IF((Visualisation!T$65-Visualisation!$S$65)&gt;0,(1-(EXP(-(((Visualisation!T$65-Visualisation!$S$65)^2)/(2*($T$101^2)))))),0)</f>
        <v>0.17574439765797922</v>
      </c>
      <c r="S116" s="1"/>
      <c r="T116" s="1"/>
      <c r="U116" s="1"/>
      <c r="V116" s="1"/>
      <c r="W116" s="249"/>
      <c r="X116" s="2"/>
      <c r="Y116" s="2"/>
      <c r="Z116" s="2"/>
      <c r="AA116" s="158" t="s">
        <v>296</v>
      </c>
      <c r="AB116" s="181" t="s">
        <v>42</v>
      </c>
      <c r="AC116" s="155" t="s">
        <v>43</v>
      </c>
      <c r="AD116" s="155" t="s">
        <v>44</v>
      </c>
      <c r="AE116" s="155" t="s">
        <v>334</v>
      </c>
      <c r="AF116" s="155" t="s">
        <v>161</v>
      </c>
      <c r="AG116" s="155" t="s">
        <v>162</v>
      </c>
      <c r="AH116" s="155" t="s">
        <v>56</v>
      </c>
      <c r="AI116" s="155" t="s">
        <v>57</v>
      </c>
      <c r="AJ116" s="155" t="s">
        <v>58</v>
      </c>
      <c r="AK116" s="155" t="s">
        <v>306</v>
      </c>
      <c r="AL116" s="155" t="s">
        <v>307</v>
      </c>
      <c r="AM116" s="155" t="s">
        <v>308</v>
      </c>
      <c r="AN116" s="155" t="s">
        <v>309</v>
      </c>
      <c r="AO116" s="155" t="s">
        <v>310</v>
      </c>
      <c r="AP116" s="155" t="s">
        <v>311</v>
      </c>
      <c r="AQ116" s="155" t="s">
        <v>205</v>
      </c>
      <c r="AR116" s="154" t="s">
        <v>86</v>
      </c>
      <c r="AS116" s="11"/>
      <c r="AT116" s="11"/>
      <c r="AU116" s="11"/>
      <c r="AV116" s="251"/>
      <c r="AY116" s="225" t="s">
        <v>36</v>
      </c>
      <c r="AZ116" s="21">
        <f>(($C$186*Visualisation!$L$122)+($C$187*Visualisation!$L$122)+($C$188*Visualisation!$L$122)+($C$189*Visualisation!$L$122)+($C$190*Visualisation!$L$122)+($C$191*Visualisation!$L$122)+($C$192*Visualisation!$L$122)+($C$193*Visualisation!$L$122)+($C$194*Visualisation!$L$122)+($C$195*Visualisation!$L$122)+($C$196*Visualisation!$L$122)+($C$197*Visualisation!$L$122)+($C$198*Visualisation!$L$122)+($C$199*Visualisation!$L$122)+($C$200*Visualisation!$L$122)+($C$201*Visualisation!$L$122))*$BD$86</f>
        <v>-6.3785099553271413E-2</v>
      </c>
      <c r="BA116" s="21">
        <f>($C$186*Visualisation!$L$122)+($D$186*Visualisation!$L$122)+($E$186*Visualisation!$L$122)+($F$186*Visualisation!$L$122)+($G$186*Visualisation!$L$122)+($H$186*Visualisation!$L$122)+($I$186*Visualisation!$L$122)+($J$186*Visualisation!$L$122)+($K$186*Visualisation!$L$122)+($L$186*Visualisation!$L$122)+($M$186*Visualisation!$L$122)+($N$186*Visualisation!$L$122)+($O$186*Visualisation!$L$122)+($P$186*Visualisation!$L$122)+($Q$186*Visualisation!$L$122)+($R$186*Visualisation!$L$122)</f>
        <v>0.24424991053447001</v>
      </c>
      <c r="BB116" s="21"/>
      <c r="BC116" s="21"/>
      <c r="BD116" s="21">
        <f>(($D$186*Visualisation!$L$122)+($D$187*Visualisation!$L$122)+($D$188*Visualisation!$L$122)+($D$189*Visualisation!$L$122)+($D$190*Visualisation!$L$122)+($D$191*Visualisation!$L$122)+($D$192*Visualisation!$L$122)+($D$193*Visualisation!$L$122)+($D$194*Visualisation!$L$122)+($D$195*Visualisation!$L$122)+($D$196*Visualisation!$L$122)+($D$197*Visualisation!$L$122)+($D$198*Visualisation!$L$122)+($D$199*Visualisation!$L$122)+($D$200*Visualisation!$L$122)+($D$201*Visualisation!$L$122))*$BD$86</f>
        <v>-6.166104738025685E-2</v>
      </c>
      <c r="BE116" s="21">
        <f>($C$187*Visualisation!$L$122)+($D$187*Visualisation!$L$122)+($E$187*Visualisation!$L$122)+($F$187*Visualisation!$L$122)+($G$187*Visualisation!$L$122)+($H$187*Visualisation!$L$122)+($I$187*Visualisation!$L$122)+($J$187*Visualisation!$L$122)+($K$187*Visualisation!$L$122)+($L$187*Visualisation!$L$122)+($M$187*Visualisation!$L$122)+($N$187*Visualisation!$L$122)+($O$187*Visualisation!$L$122)+($P$187*Visualisation!$L$122)+($Q$187*Visualisation!$L$122)+($R$187*Visualisation!$L$122)</f>
        <v>0.24436703315513278</v>
      </c>
      <c r="BF116" s="21"/>
      <c r="BG116" s="21"/>
      <c r="BH116" s="21">
        <f>(($E$186*Visualisation!$L$122)+($E$187*Visualisation!$L$122)+($E$188*Visualisation!$L$122)+($E$189*Visualisation!$L$122)+($E$190*Visualisation!$L$122)+($E$191*Visualisation!$L$122)+($E$192*Visualisation!$L$122)+($E$193*Visualisation!$L$122)+($E$194*Visualisation!$L$122)+($E$195*Visualisation!$L$122)+($E$196*Visualisation!$L$122)+($E$197*Visualisation!$L$122)+($E$198*Visualisation!$L$122)+($E$199*Visualisation!$L$122)+($E$200*Visualisation!$L$122)+($E$201*Visualisation!$L$122))*$BD$86</f>
        <v>-0.1020328832850339</v>
      </c>
      <c r="BI116" s="21">
        <f>($C$188*Visualisation!$L$122)+($D$188*Visualisation!$L$122)+($E$188*Visualisation!$L$122)+($F$188*Visualisation!$L$122)+($G$188*Visualisation!$L$122)+($H$188*Visualisation!$L$122)+($I$188*Visualisation!$L$122)+($J$188*Visualisation!$L$122)+($K$188*Visualisation!$L$122)+($L$188*Visualisation!$L$122)+($M$188*Visualisation!$L$122)+($N$188*Visualisation!$L$122)+($O$188*Visualisation!$L$122)+($P$188*Visualisation!$L$122)+($Q$188*Visualisation!$L$122)+($R$188*Visualisation!$L$122)</f>
        <v>0.24283258928854179</v>
      </c>
      <c r="BJ116" s="21"/>
      <c r="BK116" s="21"/>
      <c r="BL116" s="21">
        <f>(($F$186*Visualisation!$L$122)+($F$187*Visualisation!$L$122)+($F$188*Visualisation!$L$122)+($F$189*Visualisation!$L$122)+($F$190*Visualisation!$L$122)+($F$191*Visualisation!$L$122)+($F$192*Visualisation!$L$122)+($F$193*Visualisation!$L$122)+($F$194*Visualisation!$L$122)+($F$195*Visualisation!$L$122)+($F$196*Visualisation!$L$122)+($F$197*Visualisation!$L$122)+($F$198*Visualisation!$L$122)+($F$199*Visualisation!$L$122)+($F$200*Visualisation!$L$122)+($F$201*Visualisation!$L$122))*$BD$86</f>
        <v>-1.2717456868982513E-5</v>
      </c>
      <c r="BM116" s="21">
        <f>($C$189*Visualisation!$L$122)+($D$189*Visualisation!$L$122)+($E$189*Visualisation!$L$122)+($F$189*Visualisation!$L$122)+($G$189*Visualisation!$L$122)+($H$189*Visualisation!$L$122)+($I$189*Visualisation!$L$122)+($J$189*Visualisation!$L$122)+($K$189*Visualisation!$L$122)+($L$189*Visualisation!$L$122)+($M$189*Visualisation!$L$122)+($N$189*Visualisation!$L$122)+($O$189*Visualisation!$L$122)+($P$189*Visualisation!$L$122)+($Q$189*Visualisation!$L$122)+($R$189*Visualisation!$L$122)</f>
        <v>0.28994286439372907</v>
      </c>
      <c r="BN116" s="21"/>
      <c r="BO116" s="21"/>
      <c r="BP116" s="21">
        <f>(($G$186*Visualisation!$L$122)+($G$187*Visualisation!$L$122)+($G$188*Visualisation!$L$122)+($G$189*Visualisation!$L$122)+($G$190*Visualisation!$L$122)+($G$191*Visualisation!$L$122)+($G$192*Visualisation!$L$122)+($G$193*Visualisation!$L$122)+($G$194*Visualisation!$L$122)+($G$195*Visualisation!$L$122)+($G$196*Visualisation!$L$122)+($G$197*Visualisation!$L$122)+($G$198*Visualisation!$L$122)+($G$199*Visualisation!$L$122)+($G$200*Visualisation!$L$122)+($G$201*Visualisation!$L$122))*$BD$86</f>
        <v>0</v>
      </c>
      <c r="BQ116" s="21">
        <f>($C$190*Visualisation!$L$122)+($D$190*Visualisation!$L$122)+($E$190*Visualisation!$L$122)+($F$190*Visualisation!$L$122)+($G$190*Visualisation!$L$122)+($H$190*Visualisation!$L$122)+($I$190*Visualisation!$L$122)+($J$190*Visualisation!$L$122)+($K$190*Visualisation!$L$122)+($L$190*Visualisation!$L$122)+($M$190*Visualisation!$L$122)+($N$190*Visualisation!$L$122)+($O$190*Visualisation!$L$122)+($P$190*Visualisation!$L$122)+($Q$190*Visualisation!$L$122)+($R$190*Visualisation!$L$122)</f>
        <v>0.29436427922129216</v>
      </c>
      <c r="BR116" s="21"/>
      <c r="BS116" s="21"/>
      <c r="BT116" s="21">
        <f>(($H$186*Visualisation!$L$122)+($H$187*Visualisation!$L$122)+($H$188*Visualisation!$L$122)+($H$189*Visualisation!$L$122)+($H$190*Visualisation!$L$122)+($H$191*Visualisation!$L$122)+($H$192*Visualisation!$L$122)+($H$193*Visualisation!$L$122)+($H$194*Visualisation!$L$122)+($H$195*Visualisation!$L$122)+($H$196*Visualisation!$L$122)+($H$197*Visualisation!$L$122)+($H$198*Visualisation!$L$122)+($H$199*Visualisation!$L$122)+($H$200*Visualisation!$L$122)+($H$201*Visualisation!$L$122))*$BD$86</f>
        <v>-3.3717942016825431E-4</v>
      </c>
      <c r="BU116" s="21">
        <f>($C$191*Visualisation!$L$122)+($D$191*Visualisation!$L$122)+($E$191*Visualisation!$L$122)+($F$191*Visualisation!$L$122)+($G$191*Visualisation!$L$122)+($H$191*Visualisation!$L$122)+($I$191*Visualisation!$L$122)+($J$191*Visualisation!$L$122)+($K$191*Visualisation!$L$122)+($L$191*Visualisation!$L$122)+($M$191*Visualisation!$L$122)+($N$191*Visualisation!$L$122)+($O$191*Visualisation!$L$122)+($P$191*Visualisation!$L$122)+($Q$191*Visualisation!$L$122)+($R$191*Visualisation!$L$122)</f>
        <v>0.27836654295988489</v>
      </c>
      <c r="BV116" s="21"/>
      <c r="BW116" s="21"/>
      <c r="BX116" s="21">
        <f>(($I$186*Visualisation!$L$122)+($I$187*Visualisation!$L$122)+($I$188*Visualisation!$L$122)+($I$189*Visualisation!$L$122)+($I$190*Visualisation!$L$122)+($I$191*Visualisation!$L$122)+($I$192*Visualisation!$L$122)+($I$193*Visualisation!$L$122)+($I$194*Visualisation!$L$122)+($I$195*Visualisation!$L$122)+($I$196*Visualisation!$L$122)+($I$197*Visualisation!$L$122)+($I$198*Visualisation!$L$122)+($I$199*Visualisation!$L$122)+($I$200*Visualisation!$L$122)+($I$201*Visualisation!$L$122))*$BD$86</f>
        <v>-4.4220103034228742E-4</v>
      </c>
      <c r="BY116" s="21">
        <f>($C$192*Visualisation!$L$122)+($D$192*Visualisation!$L$122)+($E$192*Visualisation!$L$122)+($F$192*Visualisation!$L$122)+($G$192*Visualisation!$L$122)+($H$192*Visualisation!$L$122)+($I$192*Visualisation!$L$122)+($J$192*Visualisation!$L$122)+($K$192*Visualisation!$L$122)+($L$192*Visualisation!$L$122)+($M$192*Visualisation!$L$122)+($N$192*Visualisation!$L$122)+($O$192*Visualisation!$L$122)+($P$192*Visualisation!$L$122)+($Q$192*Visualisation!$L$122)+($R$192*Visualisation!$L$122)</f>
        <v>0.27684655891288695</v>
      </c>
      <c r="BZ116" s="2"/>
      <c r="CB116" s="21">
        <f>(($J$186*Visualisation!$L$122)+($J$187*Visualisation!$L$122)+($J$188*Visualisation!$L$122)+($J$189*Visualisation!$L$122)+($J$190*Visualisation!$L$122)+($J$191*Visualisation!$L$122)+($J$192*Visualisation!$L$122)+($J$193*Visualisation!$L$122)+($J$194*Visualisation!$L$122)+($J$195*Visualisation!$L$122)+($J$196*Visualisation!$L$122)+($J$197*Visualisation!$L$122)+($J$198*Visualisation!$L$122)+($J$199*Visualisation!$L$122)+($J$200*Visualisation!$L$122)+($J$201*Visualisation!$L$122))*$BD$86</f>
        <v>-7.1353210342947615E-4</v>
      </c>
      <c r="CC116" s="21">
        <f>($C$193*Visualisation!$L$122)+($D$193*Visualisation!$L$122)+($E$193*Visualisation!$L$122)+($F$193*Visualisation!$L$122)+($G$193*Visualisation!$L$122)+($H$193*Visualisation!$L$122)+($I$193*Visualisation!$L$122)+($J$193*Visualisation!$L$122)+($K$193*Visualisation!$L$122)+($L$193*Visualisation!$L$122)+($M$193*Visualisation!$L$122)+($N$193*Visualisation!$L$122)+($O$193*Visualisation!$L$122)+($P$193*Visualisation!$L$122)+($Q$193*Visualisation!$L$122)+($R$193*Visualisation!$L$122)</f>
        <v>0.27411447773144682</v>
      </c>
      <c r="CD116" s="2"/>
      <c r="CF116" s="21">
        <f>(($K$186*Visualisation!$L$122)+($K$187*Visualisation!$L$122)+($K$188*Visualisation!$L$122)+($K$189*Visualisation!$L$122)+($K$190*Visualisation!$L$122)+($K$191*Visualisation!$L$122)+($K$192*Visualisation!$L$122)+($K$193*Visualisation!$L$122)+($K$194*Visualisation!$L$122)+($K$195*Visualisation!$L$122)+($K$196*Visualisation!$L$122)+($K$197*Visualisation!$L$122)+($K$198*Visualisation!$L$122)+($K$199*Visualisation!$L$122)+($K$200*Visualisation!$L$122)+($K$201*Visualisation!$L$122))*$BD$86</f>
        <v>-1.1560765282101759E-3</v>
      </c>
      <c r="CG116" s="21">
        <f>($C$194*Visualisation!$L$122)+($D$194*Visualisation!$L$122)+($E$194*Visualisation!$L$122)+($F$194*Visualisation!$L$122)+($G$194*Visualisation!$L$122)+($H$194*Visualisation!$L$122)+($I$194*Visualisation!$L$122)+($J$194*Visualisation!$L$122)+($K$194*Visualisation!$L$122)+($L$194*Visualisation!$L$122)+($M$194*Visualisation!$L$122)+($N$194*Visualisation!$L$122)+($O$194*Visualisation!$L$122)+($P$194*Visualisation!$L$122)+($Q$194*Visualisation!$L$122)+($R$194*Visualisation!$L$122)</f>
        <v>0.27124169810902909</v>
      </c>
      <c r="CH116" s="2"/>
      <c r="CJ116" s="21">
        <f>(($L$186*Visualisation!$L$122)+($L$187*Visualisation!$L$122)+($L$188*Visualisation!$L$122)+($L$189*Visualisation!$L$122)+($L$190*Visualisation!$L$122)+($L$191*Visualisation!$L$122)+($L$192*Visualisation!$L$122)+($L$193*Visualisation!$L$122)+($L$194*Visualisation!$L$122)+($L$195*Visualisation!$L$122)+($L$196*Visualisation!$L$122)+($L$197*Visualisation!$L$122)+($L$198*Visualisation!$L$122)+($L$199*Visualisation!$L$122)+($L$200*Visualisation!$L$122)+($L$201*Visualisation!$L$122))*$BD$86</f>
        <v>-6.8817439972195804E-3</v>
      </c>
      <c r="CK116" s="21">
        <f>($C$195*Visualisation!$L$122)+($D$195*Visualisation!$L$122)+($E$195*Visualisation!$L$122)+($F$195*Visualisation!$L$122)+($G$195*Visualisation!$L$122)+($H$195*Visualisation!$L$122)+($I$195*Visualisation!$L$122)+($J$195*Visualisation!$L$122)+($K$195*Visualisation!$L$122)+($L$195*Visualisation!$L$122)+($M$195*Visualisation!$L$122)+($N$195*Visualisation!$L$122)+($O$195*Visualisation!$L$122)+($P$195*Visualisation!$L$122)+($Q$195*Visualisation!$L$122)+($R$195*Visualisation!$L$122)</f>
        <v>0.25893676741300165</v>
      </c>
      <c r="CL116" s="2"/>
      <c r="CN116" s="21">
        <f>(($M$186*Visualisation!$L$122)+($M$187*Visualisation!$L$122)+($M$188*Visualisation!$L$122)+($M$189*Visualisation!$L$122)+($M$190*Visualisation!$L$122)+($M$191*Visualisation!$L$122)+($M$192*Visualisation!$L$122)+($M$193*Visualisation!$L$122)+($M$194*Visualisation!$L$122)+($M$195*Visualisation!$L$122)+($M$196*Visualisation!$L$122)+($M$197*Visualisation!$L$122)+($M$198*Visualisation!$L$122)+($M$199*Visualisation!$L$122)+($M$200*Visualisation!$L$122)+($M$201*Visualisation!$L$122))*$BD$86</f>
        <v>-5.2788555279948135E-3</v>
      </c>
      <c r="CO116" s="21">
        <f>($C$196*Visualisation!$L$122)+($D$196*Visualisation!$L$122)+($E$196*Visualisation!$L$122)+($F$196*Visualisation!$L$122)+($G$196*Visualisation!$L$122)+($H$196*Visualisation!$L$122)+($I$196*Visualisation!$L$122)+($J$196*Visualisation!$L$122)+($K$196*Visualisation!$L$122)+($L$196*Visualisation!$L$122)+($M$196*Visualisation!$L$122)+($N$196*Visualisation!$L$122)+($O$196*Visualisation!$L$122)+($P$196*Visualisation!$L$122)+($Q$196*Visualisation!$L$122)+($R$196*Visualisation!$L$122)</f>
        <v>0.26090877024735626</v>
      </c>
      <c r="CP116" s="2"/>
      <c r="CR116" s="21">
        <f>(($N$186*Visualisation!$L$122)+($N$187*Visualisation!$L$122)+($N$188*Visualisation!$L$122)+($N$189*Visualisation!$L$122)+($N$190*Visualisation!$L$122)+($N$191*Visualisation!$L$122)+($N$192*Visualisation!$L$122)+($N$193*Visualisation!$L$122)+($N$194*Visualisation!$L$122)+($N$195*Visualisation!$L$122)+($N$196*Visualisation!$L$122)+($N$197*Visualisation!$L$122)+($N$198*Visualisation!$L$122)+($N$199*Visualisation!$L$122)+($N$200*Visualisation!$L$122)+($N$201*Visualisation!$L$122))*$BD$86</f>
        <v>-5.8851241356498996E-3</v>
      </c>
      <c r="CS116" s="21">
        <f>($C$197*Visualisation!$L$122)+($D$197*Visualisation!$L$122)+($E$197*Visualisation!$L$122)+($F$197*Visualisation!$L$122)+($G$197*Visualisation!$L$122)+($H$197*Visualisation!$L$122)+($I$197*Visualisation!$L$122)+($J$197*Visualisation!$L$122)+($K$197*Visualisation!$L$122)+($L$197*Visualisation!$L$122)+($M$197*Visualisation!$L$122)+($N$197*Visualisation!$L$122)+($O$197*Visualisation!$L$122)+($P$197*Visualisation!$L$122)+($Q$197*Visualisation!$L$122)+($R$197*Visualisation!$L$122)</f>
        <v>0.2600993858279636</v>
      </c>
      <c r="CT116" s="2"/>
      <c r="CV116" s="21">
        <f>(($O$186*Visualisation!$L$122)+($O$187*Visualisation!$L$122)+($O$188*Visualisation!$L$122)+($O$189*Visualisation!$L$122)+($O$190*Visualisation!$L$122)+($O$191*Visualisation!$L$122)+($O$192*Visualisation!$L$122)+($O$193*Visualisation!$L$122)+($O$194*Visualisation!$L$122)+($O$195*Visualisation!$L$122)+($O$196*Visualisation!$L$122)+($O$197*Visualisation!$L$122)+($O$198*Visualisation!$L$122)+($O$199*Visualisation!$L$122)+($O$200*Visualisation!$L$122)+($O$201*Visualisation!$L$122))*$BD$86</f>
        <v>-3.6877813411036131</v>
      </c>
      <c r="CW116" s="21">
        <f>($C$198*Visualisation!$L$122)+($D$198*Visualisation!$L$122)+($E$198*Visualisation!$L$122)+($F$198*Visualisation!$L$122)+($G$198*Visualisation!$L$122)+($H$198*Visualisation!$L$122)+($I$198*Visualisation!$L$122)+($J$198*Visualisation!$L$122)+($K$198*Visualisation!$L$122)+($L$198*Visualisation!$L$122)+($M$198*Visualisation!$L$122)+($N$198*Visualisation!$L$122)+($O$198*Visualisation!$L$122)+($P$198*Visualisation!$L$122)+($Q$198*Visualisation!$L$122)+($R$198*Visualisation!$L$122)</f>
        <v>0</v>
      </c>
      <c r="CX116" s="2"/>
      <c r="CZ116" s="21">
        <f>(($P$186*Visualisation!$L$122)+($P$187*Visualisation!$L$122)+($P$188*Visualisation!$L$122)+($P$189*Visualisation!$L$122)+($P$190*Visualisation!$L$122)+($P$191*Visualisation!$L$122)+($P$192*Visualisation!$L$122)+($P$193*Visualisation!$L$122)+($P$194*Visualisation!$L$122)+($P$195*Visualisation!$L$122)+($P$196*Visualisation!$L$122)+($P$197*Visualisation!$L$122)+($P$198*Visualisation!$L$122)+($P$199*Visualisation!$L$122)+($P$200*Visualisation!$L$122)+($P$201*Visualisation!$L$122))*$BD$86</f>
        <v>-3.9291079895375947E-2</v>
      </c>
      <c r="DA116" s="21">
        <f>($C$199*Visualisation!$L$122)+($D$199*Visualisation!$L$122)+($E$199*Visualisation!$L$122)+($F$199*Visualisation!$L$122)+($G$199*Visualisation!$L$122)+($H$199*Visualisation!$L$122)+($I$199*Visualisation!$L$122)+($J$199*Visualisation!$L$122)+($K$199*Visualisation!$L$122)+($L$199*Visualisation!$L$122)+($M$199*Visualisation!$L$122)+($N$199*Visualisation!$L$122)+($O$199*Visualisation!$L$122)+($P$199*Visualisation!$L$122)+($Q$199*Visualisation!$L$122)+($R$199*Visualisation!$L$122)</f>
        <v>0.24649279161123222</v>
      </c>
      <c r="DB116" s="2"/>
      <c r="DD116" s="21">
        <f>(($Q$186*Visualisation!$L$122)+($Q$187*Visualisation!$L$122)+($Q$188*Visualisation!$L$122)+($Q$189*Visualisation!$L$122)+($Q$190*Visualisation!$L$122)+($Q$191*Visualisation!$L$122)+($Q$192*Visualisation!$L$122)+($Q$193*Visualisation!$L$122)+($Q$194*Visualisation!$L$122)+($Q$195*Visualisation!$L$122)+($Q$196*Visualisation!$L$122)+($Q$197*Visualisation!$L$122)+($Q$198*Visualisation!$L$122)+($Q$199*Visualisation!$L$122)+($Q$200*Visualisation!$L$122)+($Q$201*Visualisation!$L$122))*$BD$86</f>
        <v>-2.1687960420049834E-4</v>
      </c>
      <c r="DE116" s="21">
        <f>($C$200*Visualisation!$L$122)+($D$200*Visualisation!$L$122)+($E$200*Visualisation!$L$122)+($F$200*Visualisation!$L$122)+($G$200*Visualisation!$L$122)+($H$200*Visualisation!$L$122)+($I$200*Visualisation!$L$122)+($J$200*Visualisation!$L$122)+($K$200*Visualisation!$L$122)+($L$200*Visualisation!$L$122)+($M$200*Visualisation!$L$122)+($N$200*Visualisation!$L$122)+($O$200*Visualisation!$L$122)+($P$200*Visualisation!$L$122)+($Q$200*Visualisation!$L$122)+($R$200*Visualisation!$L$122)</f>
        <v>0.28073050515732068</v>
      </c>
      <c r="DF116" s="2"/>
      <c r="DH116" s="21">
        <f>(($R$186*Visualisation!$L$122)+($R$187*Visualisation!$L$122)+($R$188*Visualisation!$L$122)+($R$189*Visualisation!$L$122)+($R$190*Visualisation!$L$122)+($R$191*Visualisation!$L$122)+($R$192*Visualisation!$L$122)+($R$193*Visualisation!$L$122)+($R$194*Visualisation!$L$122)+($R$195*Visualisation!$L$122)+($R$196*Visualisation!$L$122)+($R$197*Visualisation!$L$122)+($R$198*Visualisation!$L$122)+($R$199*Visualisation!$L$122)+($R$200*Visualisation!$L$122)+($R$201*Visualisation!$L$122))*$BD$86</f>
        <v>-6.917136792206291E-3</v>
      </c>
      <c r="DI116" s="21">
        <f>($C$201*Visualisation!$L$122)+($D$201*Visualisation!$L$122)+($E$201*Visualisation!$L$122)+($F$201*Visualisation!$L$122)+($G$201*Visualisation!$L$122)+($H$201*Visualisation!$L$122)+($I$201*Visualisation!$L$122)+($J$201*Visualisation!$L$122)+($K$201*Visualisation!$L$122)+($L$201*Visualisation!$L$122)+($M$201*Visualisation!$L$122)+($N$201*Visualisation!$L$122)+($O$201*Visualisation!$L$122)+($P$201*Visualisation!$L$122)+($Q$201*Visualisation!$L$122)+($R$201*Visualisation!$L$122)</f>
        <v>0.25889872325055341</v>
      </c>
      <c r="DJ116" s="2"/>
      <c r="DO116" s="253"/>
    </row>
    <row r="117" spans="1:119" ht="15.75">
      <c r="A117" s="35" t="s">
        <v>325</v>
      </c>
      <c r="B117" s="159" t="s">
        <v>123</v>
      </c>
      <c r="C117" s="163">
        <f>IF((Visualisation!E$65-Visualisation!$T$65)&gt;0,(1-(EXP(-(((Visualisation!E$65-Visualisation!$T$65)^2)/(2*($T$101^2)))))),0)</f>
        <v>0</v>
      </c>
      <c r="D117" s="163">
        <f>IF((Visualisation!F$65-Visualisation!$T$65)&gt;0,(1-(EXP(-(((Visualisation!F$65-Visualisation!$T$65)^2)/(2*($T$101^2)))))),0)</f>
        <v>0</v>
      </c>
      <c r="E117" s="163">
        <f>IF((Visualisation!G$65-Visualisation!$T$65)&gt;0,(1-(EXP(-(((Visualisation!G$65-Visualisation!$T$65)^2)/(2*($T$101^2)))))),0)</f>
        <v>0</v>
      </c>
      <c r="F117" s="163">
        <f>IF((Visualisation!H$65-Visualisation!$T$65)&gt;0,(1-(EXP(-(((Visualisation!H$65-Visualisation!$T$65)^2)/(2*($T$101^2)))))),0)</f>
        <v>0</v>
      </c>
      <c r="G117" s="163">
        <f>IF((Visualisation!I$65-Visualisation!$T$65)&gt;0,(1-(EXP(-(((Visualisation!I$65-Visualisation!$T$65)^2)/(2*($T$101^2)))))),0)</f>
        <v>0</v>
      </c>
      <c r="H117" s="163">
        <f>IF((Visualisation!J$65-Visualisation!$T$65)&gt;0,(1-(EXP(-(((Visualisation!J$65-Visualisation!$T$65)^2)/(2*($T$101^2)))))),0)</f>
        <v>0</v>
      </c>
      <c r="I117" s="163">
        <f>IF((Visualisation!K$65-Visualisation!$T$65)&gt;0,(1-(EXP(-(((Visualisation!K$65-Visualisation!$T$65)^2)/(2*($T$101^2)))))),0)</f>
        <v>3.9718430532531546E-4</v>
      </c>
      <c r="J117" s="163">
        <f>IF((Visualisation!L$65-Visualisation!$T$65)&gt;0,(1-(EXP(-(((Visualisation!L$65-Visualisation!$T$65)^2)/(2*($T$101^2)))))),0)</f>
        <v>4.9882831090086732E-5</v>
      </c>
      <c r="K117" s="163">
        <f>IF((Visualisation!M$65-Visualisation!$T$65)&gt;0,(1-(EXP(-(((Visualisation!M$65-Visualisation!$T$65)^2)/(2*($T$101^2)))))),0)</f>
        <v>0</v>
      </c>
      <c r="L117" s="163">
        <f>IF((Visualisation!N$65-Visualisation!$T$65)&gt;0,(1-(EXP(-(((Visualisation!N$65-Visualisation!$T$65)^2)/(2*($T$101^2)))))),0)</f>
        <v>0</v>
      </c>
      <c r="M117" s="163">
        <f>IF((Visualisation!O$65-Visualisation!$T$65)&gt;0,(1-(EXP(-(((Visualisation!O$65-Visualisation!$T$65)^2)/(2*($T$101^2)))))),0)</f>
        <v>0</v>
      </c>
      <c r="N117" s="163">
        <f>IF((Visualisation!P$65-Visualisation!$T$65)&gt;0,(1-(EXP(-(((Visualisation!P$65-Visualisation!$T$65)^2)/(2*($T$101^2)))))),0)</f>
        <v>0</v>
      </c>
      <c r="O117" s="163">
        <f>IF((Visualisation!Q$65-Visualisation!$T$65)&gt;0,(1-(EXP(-(((Visualisation!Q$65-Visualisation!$T$65)^2)/(2*($T$101^2)))))),0)</f>
        <v>0</v>
      </c>
      <c r="P117" s="163">
        <f>IF((Visualisation!R$65-Visualisation!$T$65)&gt;0,(1-(EXP(-(((Visualisation!R$65-Visualisation!$T$65)^2)/(2*($T$101^2)))))),0)</f>
        <v>0</v>
      </c>
      <c r="Q117" s="163">
        <f>IF((Visualisation!S$65-Visualisation!$T$65)&gt;0,(1-(EXP(-(((Visualisation!S$65-Visualisation!$T$65)^2)/(2*($T$101^2)))))),0)</f>
        <v>0</v>
      </c>
      <c r="R117" s="163">
        <f>IF((Visualisation!T$65-Visualisation!$T$65)&gt;0,(1-(EXP(-(((Visualisation!T$65-Visualisation!$T$65)^2)/(2*($T$101^2)))))),0)</f>
        <v>0</v>
      </c>
      <c r="S117" s="1"/>
      <c r="T117" s="1"/>
      <c r="U117" s="1"/>
      <c r="V117" s="1"/>
      <c r="W117" s="249"/>
      <c r="X117" s="2"/>
      <c r="Y117" s="2"/>
      <c r="Z117" s="2"/>
      <c r="AA117" s="159" t="s">
        <v>304</v>
      </c>
      <c r="AB117" s="21">
        <f>IFERROR((C81*Visualisation!$L$117)+(C102*Visualisation!$L$118)+(C123*Visualisation!$L$119)+(C144*Visualisation!$L$120)+(C165*Visualisation!$L$121)+(C186*Visualisation!$L$122)+(C207*Visualisation!$L$123)+(C228*Visualisation!$L$124)+(C249*Visualisation!$L$125),"-")</f>
        <v>0</v>
      </c>
      <c r="AC117" s="21">
        <f>IFERROR((D81*Visualisation!$L$117)+(D102*Visualisation!$L$118)+(D123*Visualisation!$L$119)+(D144*Visualisation!$L$120)+(D165*Visualisation!$L$121)+(D186*Visualisation!$L$122)+(D207*Visualisation!$L$123)+(D228*Visualisation!$L$124)+(D249*Visualisation!$L$125),"-")</f>
        <v>4.947047930456972E-5</v>
      </c>
      <c r="AD117" s="21">
        <f>IFERROR((E81*Visualisation!$L$117)+(E102*Visualisation!$L$118)+(E123*Visualisation!$L$119)+(E144*Visualisation!$L$120)+(E165*Visualisation!$L$121)+(E186*Visualisation!$L$122)+(E207*Visualisation!$L$123)+(E228*Visualisation!$L$124)+(E249*Visualisation!$L$125),"-")</f>
        <v>9.1143081446480607E-3</v>
      </c>
      <c r="AE117" s="21">
        <f>IFERROR((F81*Visualisation!$L$117)+(F102*Visualisation!$L$118)+(F123*Visualisation!$L$119)+(F144*Visualisation!$L$120)+(F165*Visualisation!$L$121)+(F186*Visualisation!$L$122)+(F207*Visualisation!$L$123)+(F228*Visualisation!$L$124)+(F249*Visualisation!$L$125),"-")</f>
        <v>7.3192830097462691E-5</v>
      </c>
      <c r="AF117" s="21">
        <f>IFERROR((G81*Visualisation!$L$117)+(G102*Visualisation!$L$118)+(G123*Visualisation!$L$119)+(G144*Visualisation!$L$120)+(G165*Visualisation!$L$121)+(G186*Visualisation!$L$122)+(G207*Visualisation!$L$123)+(G228*Visualisation!$L$124)+(G249*Visualisation!$L$125),"-")</f>
        <v>8.9253275173351018E-5</v>
      </c>
      <c r="AG117" s="21">
        <f>IFERROR((H81*Visualisation!$L$117)+(H102*Visualisation!$L$118)+(H123*Visualisation!$L$119)+(H144*Visualisation!$L$120)+(H165*Visualisation!$L$121)+(H186*Visualisation!$L$122)+(H207*Visualisation!$L$123)+(H228*Visualisation!$L$124)+(H249*Visualisation!$L$125),"-")</f>
        <v>1.6732456554410581E-3</v>
      </c>
      <c r="AH117" s="21">
        <f>IFERROR((I81*Visualisation!$L$117)+(I102*Visualisation!$L$118)+(I123*Visualisation!$L$119)+(I144*Visualisation!$L$120)+(I165*Visualisation!$L$121)+(I186*Visualisation!$L$122)+(I207*Visualisation!$L$123)+(I228*Visualisation!$L$124)+(I249*Visualisation!$L$125),"-")</f>
        <v>8.6020818420327952E-2</v>
      </c>
      <c r="AI117" s="21">
        <f>IFERROR((J81*Visualisation!$L$117)+(J102*Visualisation!$L$118)+(J123*Visualisation!$L$119)+(J144*Visualisation!$L$120)+(J165*Visualisation!$L$121)+(J186*Visualisation!$L$122)+(J207*Visualisation!$L$123)+(J228*Visualisation!$L$124)+(J249*Visualisation!$L$125),"-")</f>
        <v>8.8569776671113321E-2</v>
      </c>
      <c r="AJ117" s="21">
        <f>IFERROR((K81*Visualisation!$L$117)+(K102*Visualisation!$L$118)+(K123*Visualisation!$L$119)+(K144*Visualisation!$L$120)+(K165*Visualisation!$L$121)+(K186*Visualisation!$L$122)+(K207*Visualisation!$L$123)+(K228*Visualisation!$L$124)+(K249*Visualisation!$L$125),"-")</f>
        <v>0.12577761001365123</v>
      </c>
      <c r="AK117" s="21">
        <f>IFERROR((L81*Visualisation!$L$117)+(L102*Visualisation!$L$118)+(L123*Visualisation!$L$119)+(L144*Visualisation!$L$120)+(L165*Visualisation!$L$121)+(L186*Visualisation!$L$122)+(L207*Visualisation!$L$123)+(L228*Visualisation!$L$124)+(L249*Visualisation!$L$125),"-")</f>
        <v>1.1643977028281294E-3</v>
      </c>
      <c r="AL117" s="21">
        <f>IFERROR((M81*Visualisation!$L$117)+(M102*Visualisation!$L$118)+(M123*Visualisation!$L$119)+(M144*Visualisation!$L$120)+(M165*Visualisation!$L$121)+(M186*Visualisation!$L$122)+(M207*Visualisation!$L$123)+(M228*Visualisation!$L$124)+(M249*Visualisation!$L$125),"-")</f>
        <v>7.3748104712179074E-4</v>
      </c>
      <c r="AM117" s="21">
        <f>IFERROR((N81*Visualisation!$L$117)+(N102*Visualisation!$L$118)+(N123*Visualisation!$L$119)+(N144*Visualisation!$L$120)+(N165*Visualisation!$L$121)+(N186*Visualisation!$L$122)+(N207*Visualisation!$L$123)+(N228*Visualisation!$L$124)+(N249*Visualisation!$L$125),"-")</f>
        <v>1.7417656451546765E-2</v>
      </c>
      <c r="AN117" s="21">
        <f>IFERROR((O81*Visualisation!$L$117)+(O102*Visualisation!$L$118)+(O123*Visualisation!$L$119)+(O144*Visualisation!$L$120)+(O165*Visualisation!$L$121)+(O186*Visualisation!$L$122)+(O207*Visualisation!$L$123)+(O228*Visualisation!$L$124)+(O249*Visualisation!$L$125),"-")</f>
        <v>0.93321886816923016</v>
      </c>
      <c r="AO117" s="21">
        <f>IFERROR((P81*Visualisation!$L$117)+(P102*Visualisation!$L$118)+(P123*Visualisation!$L$119)+(P144*Visualisation!$L$120)+(P165*Visualisation!$L$121)+(P186*Visualisation!$L$122)+(P207*Visualisation!$L$123)+(P228*Visualisation!$L$124)+(P249*Visualisation!$L$125),"-")</f>
        <v>1.7532574256492685E-3</v>
      </c>
      <c r="AP117" s="21">
        <f>IFERROR((Q81*Visualisation!$L$117)+(Q102*Visualisation!$L$118)+(Q123*Visualisation!$L$119)+(Q144*Visualisation!$L$120)+(Q165*Visualisation!$L$121)+(Q186*Visualisation!$L$122)+(Q207*Visualisation!$L$123)+(Q228*Visualisation!$L$124)+(Q249*Visualisation!$L$125),"-")</f>
        <v>2.4629116146475117E-4</v>
      </c>
      <c r="AQ117" s="202">
        <f>IFERROR((R81*Visualisation!$L$117)+(R102*Visualisation!$L$118)+(R123*Visualisation!$L$119)+(R144*Visualisation!$L$120)+(R165*Visualisation!$L$121)+(R186*Visualisation!$L$122)+(R207*Visualisation!$L$123)+(R228*Visualisation!$L$124)+(R249*Visualisation!$L$125),"-")</f>
        <v>0</v>
      </c>
      <c r="AR117" s="21">
        <f>SUM(AB117:AQ117)</f>
        <v>1.2659056274475979</v>
      </c>
      <c r="AS117" s="1"/>
      <c r="AT117" s="1"/>
      <c r="AU117" s="1"/>
      <c r="AV117" s="249"/>
      <c r="AY117" s="75" t="s">
        <v>38</v>
      </c>
      <c r="AZ117" s="21">
        <f>(($C$207*Visualisation!$L$123)+($C$208*Visualisation!$L$123)+($C$209*Visualisation!$L$123)+($C$210*Visualisation!$L$123)+($C$211*Visualisation!$L$123)+($C$212*Visualisation!$L$123)+($C$213*Visualisation!$L$123)+($C$214*Visualisation!$L$123)+($C$215*Visualisation!$L$123)+($C$216*Visualisation!$L$123)+($C$217*Visualisation!$L$123)+($C$218*Visualisation!$L$123)+($C$219*Visualisation!$L$123)+($C$220*Visualisation!$L$123)+($C$221*Visualisation!$L$123)+($C$222*Visualisation!$L$123))*$BD$86</f>
        <v>-9.6641452266537312E-3</v>
      </c>
      <c r="BA117" s="21">
        <f>($C$207*Visualisation!$L$123)+($D$207*Visualisation!$L$123)+($E$207*Visualisation!$L$123)+($F$207*Visualisation!$L$123)+($G$207*Visualisation!$L$123)+($H$207*Visualisation!$L$123)+($I$207*Visualisation!$L$123)+($J$207*Visualisation!$L$123)+($K$207*Visualisation!$L$123)+($L$207*Visualisation!$L$123)+($M$207*Visualisation!$L$123)+($N$207*Visualisation!$L$123)+($O$207*Visualisation!$L$123)+($P$207*Visualisation!$L$123)+($Q$207*Visualisation!$L$123)+($R$207*Visualisation!$L$123)</f>
        <v>9.8163215995210981E-2</v>
      </c>
      <c r="BB117" s="21"/>
      <c r="BC117" s="21"/>
      <c r="BD117" s="21">
        <f>(($D$207*Visualisation!$L$123)+($D$208*Visualisation!$L$123)+($D$209*Visualisation!$L$123)+($D$210*Visualisation!$L$123)+($D$211*Visualisation!$L$123)+($D$212*Visualisation!$L$123)+($D$213*Visualisation!$L$123)+($D$214*Visualisation!$L$123)+($D$215*Visualisation!$L$123)+($D$216*Visualisation!$L$123)+($D$217*Visualisation!$L$123)+($D$218*Visualisation!$L$123)+($D$219*Visualisation!$L$123)+($D$220*Visualisation!$L$123)+($D$221*Visualisation!$L$123)+($D$222*Visualisation!$L$123))*$BD$86</f>
        <v>-7.9653938567081587E-3</v>
      </c>
      <c r="BE117" s="21">
        <f>($C$208*Visualisation!$L$123)+($D$208*Visualisation!$L$123)+($E$208*Visualisation!$L$123)+($F$208*Visualisation!$L$123)+($G$208*Visualisation!$L$123)+($H$208*Visualisation!$L$123)+($I$208*Visualisation!$L$123)+($J$208*Visualisation!$L$123)+($K$208*Visualisation!$L$123)+($L$208*Visualisation!$L$123)+($M$208*Visualisation!$L$123)+($N$208*Visualisation!$L$123)+($O$208*Visualisation!$L$123)+($P$208*Visualisation!$L$123)+($Q$208*Visualisation!$L$123)+($R$208*Visualisation!$L$123)</f>
        <v>9.8270104670905106E-2</v>
      </c>
      <c r="BF117" s="21"/>
      <c r="BG117" s="21"/>
      <c r="BH117" s="21">
        <f>(($E$207*Visualisation!$L$123)+($E$208*Visualisation!$L$123)+($E$209*Visualisation!$L$123)+($E$210*Visualisation!$L$123)+($E$211*Visualisation!$L$123)+($E$212*Visualisation!$L$123)+($E$213*Visualisation!$L$123)+($E$214*Visualisation!$L$123)+($E$215*Visualisation!$L$123)+($E$216*Visualisation!$L$123)+($E$217*Visualisation!$L$123)+($E$218*Visualisation!$L$123)+($E$219*Visualisation!$L$123)+($E$220*Visualisation!$L$123)+($E$221*Visualisation!$L$123)+($E$222*Visualisation!$L$123))*$BD$86</f>
        <v>-1.312802177871253E-2</v>
      </c>
      <c r="BI117" s="21">
        <f>($C$209*Visualisation!$L$123)+($D$209*Visualisation!$L$123)+($E$209*Visualisation!$L$123)+($F$209*Visualisation!$L$123)+($G$209*Visualisation!$L$123)+($H$209*Visualisation!$L$123)+($I$209*Visualisation!$L$123)+($J$209*Visualisation!$L$123)+($K$209*Visualisation!$L$123)+($L$209*Visualisation!$L$123)+($M$209*Visualisation!$L$123)+($N$209*Visualisation!$L$123)+($O$209*Visualisation!$L$123)+($P$209*Visualisation!$L$123)+($Q$209*Visualisation!$L$123)+($R$209*Visualisation!$L$123)</f>
        <v>9.8022272101880623E-2</v>
      </c>
      <c r="BJ117" s="21"/>
      <c r="BK117" s="21"/>
      <c r="BL117" s="21">
        <f>(($F$207*Visualisation!$L$123)+($F$208*Visualisation!$L$123)+($F$209*Visualisation!$L$123)+($F$210*Visualisation!$L$123)+($F$211*Visualisation!$L$123)+($F$212*Visualisation!$L$123)+($F$213*Visualisation!$L$123)+($F$214*Visualisation!$L$123)+($F$215*Visualisation!$L$123)+($F$216*Visualisation!$L$123)+($F$217*Visualisation!$L$123)+($F$218*Visualisation!$L$123)+($F$219*Visualisation!$L$123)+($F$220*Visualisation!$L$123)+($F$221*Visualisation!$L$123)+($F$222*Visualisation!$L$123))*$BD$86</f>
        <v>-3.6441291723587899E-5</v>
      </c>
      <c r="BM117" s="21">
        <f>($C$210*Visualisation!$L$123)+($D$210*Visualisation!$L$123)+($E$210*Visualisation!$L$123)+($F$210*Visualisation!$L$123)+($G$210*Visualisation!$L$123)+($H$210*Visualisation!$L$123)+($I$210*Visualisation!$L$123)+($J$210*Visualisation!$L$123)+($K$210*Visualisation!$L$123)+($L$210*Visualisation!$L$123)+($M$210*Visualisation!$L$123)+($N$210*Visualisation!$L$123)+($O$210*Visualisation!$L$123)+($P$210*Visualisation!$L$123)+($Q$210*Visualisation!$L$123)+($R$210*Visualisation!$L$123)</f>
        <v>0.10386381580378867</v>
      </c>
      <c r="BN117" s="21"/>
      <c r="BO117" s="21"/>
      <c r="BP117" s="21">
        <f>(($G$207*Visualisation!$L$123)+($G$208*Visualisation!$L$123)+($G$209*Visualisation!$L$123)+($G$210*Visualisation!$L$123)+($G$211*Visualisation!$L$123)+($G$212*Visualisation!$L$123)+($G$213*Visualisation!$L$123)+($G$214*Visualisation!$L$123)+($G$215*Visualisation!$L$123)+($G$216*Visualisation!$L$123)+($G$217*Visualisation!$L$123)+($G$218*Visualisation!$L$123)+($G$219*Visualisation!$L$123)+($G$220*Visualisation!$L$123)+($G$221*Visualisation!$L$123)+($G$222*Visualisation!$L$123))*$BD$86</f>
        <v>-1.520918247346348E-5</v>
      </c>
      <c r="BQ117" s="21">
        <f>($C$211*Visualisation!$L$123)+($D$211*Visualisation!$L$123)+($E$211*Visualisation!$L$123)+($F$211*Visualisation!$L$123)+($G$211*Visualisation!$L$123)+($H$211*Visualisation!$L$123)+($I$211*Visualisation!$L$123)+($J$211*Visualisation!$L$123)+($K$211*Visualisation!$L$123)+($L$211*Visualisation!$L$123)+($M$211*Visualisation!$L$123)+($N$211*Visualisation!$L$123)+($O$211*Visualisation!$L$123)+($P$211*Visualisation!$L$123)+($Q$211*Visualisation!$L$123)+($R$211*Visualisation!$L$123)</f>
        <v>0.10460281884678019</v>
      </c>
      <c r="BR117" s="21"/>
      <c r="BS117" s="21"/>
      <c r="BT117" s="21">
        <f>(($H$207*Visualisation!$L$123)+($H$208*Visualisation!$L$123)+($H$209*Visualisation!$L$123)+($H$210*Visualisation!$L$123)+($H$211*Visualisation!$L$123)+($H$212*Visualisation!$L$123)+($H$213*Visualisation!$L$123)+($H$214*Visualisation!$L$123)+($H$215*Visualisation!$L$123)+($H$216*Visualisation!$L$123)+($H$217*Visualisation!$L$123)+($H$218*Visualisation!$L$123)+($H$219*Visualisation!$L$123)+($H$220*Visualisation!$L$123)+($H$221*Visualisation!$L$123)+($H$222*Visualisation!$L$123))*$BD$86</f>
        <v>-2.0843679070126075E-5</v>
      </c>
      <c r="BU117" s="21">
        <f>($C$212*Visualisation!$L$123)+($D$212*Visualisation!$L$123)+($E$212*Visualisation!$L$123)+($F$212*Visualisation!$L$123)+($G$212*Visualisation!$L$123)+($H$212*Visualisation!$L$123)+($I$212*Visualisation!$L$123)+($J$212*Visualisation!$L$123)+($K$212*Visualisation!$L$123)+($L$212*Visualisation!$L$123)+($M$212*Visualisation!$L$123)+($N$212*Visualisation!$L$123)+($O$212*Visualisation!$L$123)+($P$212*Visualisation!$L$123)+($Q$212*Visualisation!$L$123)+($R$212*Visualisation!$L$123)</f>
        <v>0.10433283524794128</v>
      </c>
      <c r="BV117" s="21"/>
      <c r="BW117" s="21"/>
      <c r="BX117" s="21">
        <f>(($I$207*Visualisation!$L$123)+($I$208*Visualisation!$L$123)+($I$209*Visualisation!$L$123)+($I$210*Visualisation!$L$123)+($I$211*Visualisation!$L$123)+($I$212*Visualisation!$L$123)+($I$213*Visualisation!$L$123)+($I$214*Visualisation!$L$123)+($I$215*Visualisation!$L$123)+($I$216*Visualisation!$L$123)+($I$217*Visualisation!$L$123)+($I$218*Visualisation!$L$123)+($I$219*Visualisation!$L$123)+($I$220*Visualisation!$L$123)+($I$221*Visualisation!$L$123)+($I$222*Visualisation!$L$123))*$BD$86</f>
        <v>-1.0698701695670775E-3</v>
      </c>
      <c r="BY117" s="21">
        <f>($C$213*Visualisation!$L$123)+($D$213*Visualisation!$L$123)+($E$213*Visualisation!$L$123)+($F$213*Visualisation!$L$123)+($G$213*Visualisation!$L$123)+($H$213*Visualisation!$L$123)+($I$213*Visualisation!$L$123)+($J$213*Visualisation!$L$123)+($K$213*Visualisation!$L$123)+($L$213*Visualisation!$L$123)+($M$213*Visualisation!$L$123)+($N$213*Visualisation!$L$123)+($O$213*Visualisation!$L$123)+($P$213*Visualisation!$L$123)+($Q$213*Visualisation!$L$123)+($R$213*Visualisation!$L$123)</f>
        <v>0.10037115210659867</v>
      </c>
      <c r="BZ117" s="2"/>
      <c r="CB117" s="21">
        <f>(($J$207*Visualisation!$L$123)+($J$208*Visualisation!$L$123)+($J$209*Visualisation!$L$123)+($J$210*Visualisation!$L$123)+($J$211*Visualisation!$L$123)+($J$212*Visualisation!$L$123)+($J$213*Visualisation!$L$123)+($J$214*Visualisation!$L$123)+($J$215*Visualisation!$L$123)+($J$216*Visualisation!$L$123)+($J$217*Visualisation!$L$123)+($J$218*Visualisation!$L$123)+($J$219*Visualisation!$L$123)+($J$220*Visualisation!$L$123)+($J$221*Visualisation!$L$123)+($J$222*Visualisation!$L$123))*$BD$86</f>
        <v>-9.1809587183075978E-4</v>
      </c>
      <c r="CC117" s="21">
        <f>($C$214*Visualisation!$L$123)+($D$214*Visualisation!$L$123)+($E$214*Visualisation!$L$123)+($F$214*Visualisation!$L$123)+($G$214*Visualisation!$L$123)+($H$214*Visualisation!$L$123)+($I$214*Visualisation!$L$123)+($J$214*Visualisation!$L$123)+($K$214*Visualisation!$L$123)+($L$214*Visualisation!$L$123)+($M$214*Visualisation!$L$123)+($N$214*Visualisation!$L$123)+($O$214*Visualisation!$L$123)+($P$214*Visualisation!$L$123)+($Q$214*Visualisation!$L$123)+($R$214*Visualisation!$L$123)</f>
        <v>0.10054839958437761</v>
      </c>
      <c r="CD117" s="2"/>
      <c r="CF117" s="21">
        <f>(($K$207*Visualisation!$L$123)+($K$208*Visualisation!$L$123)+($K$209*Visualisation!$L$123)+($K$210*Visualisation!$L$123)+($K$211*Visualisation!$L$123)+($K$212*Visualisation!$L$123)+($K$213*Visualisation!$L$123)+($K$214*Visualisation!$L$123)+($K$215*Visualisation!$L$123)+($K$216*Visualisation!$L$123)+($K$217*Visualisation!$L$123)+($K$218*Visualisation!$L$123)+($K$219*Visualisation!$L$123)+($K$220*Visualisation!$L$123)+($K$221*Visualisation!$L$123)+($K$222*Visualisation!$L$123))*$BD$86</f>
        <v>-6.6638805596699326E-4</v>
      </c>
      <c r="CG117" s="21">
        <f>($C$215*Visualisation!$L$123)+($D$215*Visualisation!$L$123)+($E$215*Visualisation!$L$123)+($F$215*Visualisation!$L$123)+($G$215*Visualisation!$L$123)+($H$215*Visualisation!$L$123)+($I$215*Visualisation!$L$123)+($J$215*Visualisation!$L$123)+($K$215*Visualisation!$L$123)+($L$215*Visualisation!$L$123)+($M$215*Visualisation!$L$123)+($N$215*Visualisation!$L$123)+($O$215*Visualisation!$L$123)+($P$215*Visualisation!$L$123)+($Q$215*Visualisation!$L$123)+($R$215*Visualisation!$L$123)</f>
        <v>0.10092343432192111</v>
      </c>
      <c r="CH117" s="2"/>
      <c r="CJ117" s="21">
        <f>(($L$207*Visualisation!$L$123)+($L$208*Visualisation!$L$123)+($L$209*Visualisation!$L$123)+($L$210*Visualisation!$L$123)+($L$211*Visualisation!$L$123)+($L$212*Visualisation!$L$123)+($L$213*Visualisation!$L$123)+($L$214*Visualisation!$L$123)+($L$215*Visualisation!$L$123)+($L$216*Visualisation!$L$123)+($L$217*Visualisation!$L$123)+($L$218*Visualisation!$L$123)+($L$219*Visualisation!$L$123)+($L$220*Visualisation!$L$123)+($L$221*Visualisation!$L$123)+($L$222*Visualisation!$L$123))*$BD$86</f>
        <v>-9.3661175345896022E-4</v>
      </c>
      <c r="CK117" s="21">
        <f>($C$216*Visualisation!$L$123)+($D$216*Visualisation!$L$123)+($E$216*Visualisation!$L$123)+($F$216*Visualisation!$L$123)+($G$216*Visualisation!$L$123)+($H$216*Visualisation!$L$123)+($I$216*Visualisation!$L$123)+($J$216*Visualisation!$L$123)+($K$216*Visualisation!$L$123)+($L$216*Visualisation!$L$123)+($M$216*Visualisation!$L$123)+($N$216*Visualisation!$L$123)+($O$216*Visualisation!$L$123)+($P$216*Visualisation!$L$123)+($Q$216*Visualisation!$L$123)+($R$216*Visualisation!$L$123)</f>
        <v>0.10052516529328241</v>
      </c>
      <c r="CL117" s="2"/>
      <c r="CN117" s="21">
        <f>(($M$207*Visualisation!$L$123)+($M$208*Visualisation!$L$123)+($M$209*Visualisation!$L$123)+($M$210*Visualisation!$L$123)+($M$211*Visualisation!$L$123)+($M$212*Visualisation!$L$123)+($M$213*Visualisation!$L$123)+($M$214*Visualisation!$L$123)+($M$215*Visualisation!$L$123)+($M$216*Visualisation!$L$123)+($M$217*Visualisation!$L$123)+($M$218*Visualisation!$L$123)+($M$219*Visualisation!$L$123)+($M$220*Visualisation!$L$123)+($M$221*Visualisation!$L$123)+($M$222*Visualisation!$L$123))*$BD$86</f>
        <v>-4.2324517076690609E-4</v>
      </c>
      <c r="CO117" s="21">
        <f>($C$217*Visualisation!$L$123)+($D$217*Visualisation!$L$123)+($E$217*Visualisation!$L$123)+($F$217*Visualisation!$L$123)+($G$217*Visualisation!$L$123)+($H$217*Visualisation!$L$123)+($I$217*Visualisation!$L$123)+($J$217*Visualisation!$L$123)+($K$217*Visualisation!$L$123)+($L$217*Visualisation!$L$123)+($M$217*Visualisation!$L$123)+($N$217*Visualisation!$L$123)+($O$217*Visualisation!$L$123)+($P$217*Visualisation!$L$123)+($Q$217*Visualisation!$L$123)+($R$217*Visualisation!$L$123)</f>
        <v>0.10145314006141153</v>
      </c>
      <c r="CP117" s="2"/>
      <c r="CR117" s="21">
        <f>(($N$207*Visualisation!$L$123)+($N$208*Visualisation!$L$123)+($N$209*Visualisation!$L$123)+($N$210*Visualisation!$L$123)+($N$211*Visualisation!$L$123)+($N$212*Visualisation!$L$123)+($N$213*Visualisation!$L$123)+($N$214*Visualisation!$L$123)+($N$215*Visualisation!$L$123)+($N$216*Visualisation!$L$123)+($N$217*Visualisation!$L$123)+($N$218*Visualisation!$L$123)+($N$219*Visualisation!$L$123)+($N$220*Visualisation!$L$123)+($N$221*Visualisation!$L$123)+($N$222*Visualisation!$L$123))*$BD$86</f>
        <v>-2.1773000482652185E-4</v>
      </c>
      <c r="CS117" s="21">
        <f>($C$218*Visualisation!$L$123)+($D$218*Visualisation!$L$123)+($E$218*Visualisation!$L$123)+($F$218*Visualisation!$L$123)+($G$218*Visualisation!$L$123)+($H$218*Visualisation!$L$123)+($I$218*Visualisation!$L$123)+($J$218*Visualisation!$L$123)+($K$218*Visualisation!$L$123)+($L$218*Visualisation!$L$123)+($M$218*Visualisation!$L$123)+($N$218*Visualisation!$L$123)+($O$218*Visualisation!$L$123)+($P$218*Visualisation!$L$123)+($Q$218*Visualisation!$L$123)+($R$218*Visualisation!$L$123)</f>
        <v>0.10219450349268662</v>
      </c>
      <c r="CT117" s="2"/>
      <c r="CV117" s="21">
        <f>(($O$207*Visualisation!$L$123)+($O$208*Visualisation!$L$123)+($O$209*Visualisation!$L$123)+($O$210*Visualisation!$L$123)+($O$211*Visualisation!$L$123)+($O$212*Visualisation!$L$123)+($O$213*Visualisation!$L$123)+($O$214*Visualisation!$L$123)+($O$215*Visualisation!$L$123)+($O$216*Visualisation!$L$123)+($O$217*Visualisation!$L$123)+($O$218*Visualisation!$L$123)+($O$219*Visualisation!$L$123)+($O$220*Visualisation!$L$123)+($O$221*Visualisation!$L$123)+($O$222*Visualisation!$L$123))*$BD$86</f>
        <v>-1.4784865089490018</v>
      </c>
      <c r="CW117" s="21">
        <f>($C$219*Visualisation!$L$123)+($D$219*Visualisation!$L$123)+($E$219*Visualisation!$L$123)+($F$219*Visualisation!$L$123)+($G$219*Visualisation!$L$123)+($H$219*Visualisation!$L$123)+($I$219*Visualisation!$L$123)+($J$219*Visualisation!$L$123)+($K$219*Visualisation!$L$123)+($L$219*Visualisation!$L$123)+($M$219*Visualisation!$L$123)+($N$219*Visualisation!$L$123)+($O$219*Visualisation!$L$123)+($P$219*Visualisation!$L$123)+($Q$219*Visualisation!$L$123)+($R$219*Visualisation!$L$123)</f>
        <v>0</v>
      </c>
      <c r="CX117" s="2"/>
      <c r="CZ117" s="21">
        <f>(($P$207*Visualisation!$L$123)+($P$208*Visualisation!$L$123)+($P$209*Visualisation!$L$123)+($P$210*Visualisation!$L$123)+($P$211*Visualisation!$L$123)+($P$212*Visualisation!$L$123)+($P$213*Visualisation!$L$123)+($P$214*Visualisation!$L$123)+($P$215*Visualisation!$L$123)+($P$216*Visualisation!$L$123)+($P$217*Visualisation!$L$123)+($P$218*Visualisation!$L$123)+($P$219*Visualisation!$L$123)+($P$220*Visualisation!$L$123)+($P$221*Visualisation!$L$123)+($P$222*Visualisation!$L$123))*$BD$86</f>
        <v>-7.580671171557452E-3</v>
      </c>
      <c r="DA117" s="21">
        <f>($C$220*Visualisation!$L$123)+($D$220*Visualisation!$L$123)+($E$220*Visualisation!$L$123)+($F$220*Visualisation!$L$123)+($G$220*Visualisation!$L$123)+($H$220*Visualisation!$L$123)+($I$220*Visualisation!$L$123)+($J$220*Visualisation!$L$123)+($K$220*Visualisation!$L$123)+($L$220*Visualisation!$L$123)+($M$220*Visualisation!$L$123)+($N$220*Visualisation!$L$123)+($O$220*Visualisation!$L$123)+($P$220*Visualisation!$L$123)+($Q$220*Visualisation!$L$123)+($R$220*Visualisation!$L$123)</f>
        <v>9.8301021234006289E-2</v>
      </c>
      <c r="DB117" s="2"/>
      <c r="DD117" s="21">
        <f>(($Q$207*Visualisation!$L$123)+($Q$208*Visualisation!$L$123)+($Q$209*Visualisation!$L$123)+($Q$210*Visualisation!$L$123)+($Q$211*Visualisation!$L$123)+($Q$212*Visualisation!$L$123)+($Q$213*Visualisation!$L$123)+($Q$214*Visualisation!$L$123)+($Q$215*Visualisation!$L$123)+($Q$216*Visualisation!$L$123)+($Q$217*Visualisation!$L$123)+($Q$218*Visualisation!$L$123)+($Q$219*Visualisation!$L$123)+($Q$220*Visualisation!$L$123)+($Q$221*Visualisation!$L$123)+($Q$222*Visualisation!$L$123))*$BD$86</f>
        <v>0</v>
      </c>
      <c r="DE117" s="21">
        <f>($C$221*Visualisation!$L$123)+($D$221*Visualisation!$L$123)+($E$221*Visualisation!$L$123)+($F$221*Visualisation!$L$123)+($G$221*Visualisation!$L$123)+($H$221*Visualisation!$L$123)+($I$221*Visualisation!$L$123)+($J$221*Visualisation!$L$123)+($K$221*Visualisation!$L$123)+($L$221*Visualisation!$L$123)+($M$221*Visualisation!$L$123)+($N$221*Visualisation!$L$123)+($O$221*Visualisation!$L$123)+($P$221*Visualisation!$L$123)+($Q$221*Visualisation!$L$123)+($R$221*Visualisation!$L$123)</f>
        <v>0.10653262444979994</v>
      </c>
      <c r="DF117" s="2"/>
      <c r="DH117" s="21">
        <f>(($R$207*Visualisation!$L$123)+($R$208*Visualisation!$L$123)+($R$209*Visualisation!$L$123)+($R$210*Visualisation!$L$123)+($R$211*Visualisation!$L$123)+($R$212*Visualisation!$L$123)+($R$213*Visualisation!$L$123)+($R$214*Visualisation!$L$123)+($R$215*Visualisation!$L$123)+($R$216*Visualisation!$L$123)+($R$217*Visualisation!$L$123)+($R$218*Visualisation!$L$123)+($R$219*Visualisation!$L$123)+($R$220*Visualisation!$L$123)+($R$221*Visualisation!$L$123)+($R$222*Visualisation!$L$123))*$BD$86</f>
        <v>-8.6509775610887915E-5</v>
      </c>
      <c r="DI117" s="21">
        <f>($C$222*Visualisation!$L$123)+($D$222*Visualisation!$L$123)+($E$222*Visualisation!$L$123)+($F$222*Visualisation!$L$123)+($G$222*Visualisation!$L$123)+($H$222*Visualisation!$L$123)+($I$222*Visualisation!$L$123)+($J$222*Visualisation!$L$123)+($K$222*Visualisation!$L$123)+($L$222*Visualisation!$L$123)+($M$222*Visualisation!$L$123)+($N$222*Visualisation!$L$123)+($O$222*Visualisation!$L$123)+($P$222*Visualisation!$L$123)+($Q$222*Visualisation!$L$123)+($R$222*Visualisation!$L$123)</f>
        <v>0.10311118272733807</v>
      </c>
      <c r="DJ117" s="2"/>
      <c r="DO117" s="253"/>
    </row>
    <row r="118" spans="1:119" ht="15.75">
      <c r="N118" s="1"/>
      <c r="O118" s="1"/>
      <c r="P118" s="1"/>
      <c r="Q118" s="1"/>
      <c r="R118" s="1"/>
      <c r="S118" s="1"/>
      <c r="T118" s="1"/>
      <c r="U118" s="1"/>
      <c r="V118" s="1"/>
      <c r="W118" s="249"/>
      <c r="X118" s="2"/>
      <c r="Y118" s="2"/>
      <c r="Z118" s="2"/>
      <c r="AA118" s="159" t="s">
        <v>231</v>
      </c>
      <c r="AB118" s="21">
        <f>IFERROR((C82*Visualisation!$L$117)+(C103*Visualisation!$L$118)+(C124*Visualisation!$L$119)+(C145*Visualisation!$L$120)+(C166*Visualisation!$L$121)+(C187*Visualisation!$L$122)+(C208*Visualisation!$L$123)+(C229*Visualisation!$L$124)+(C250*Visualisation!$L$125),"-")</f>
        <v>0.20005393918629247</v>
      </c>
      <c r="AC118" s="21">
        <f>IFERROR((D82*Visualisation!$L$117)+(D103*Visualisation!$L$118)+(D124*Visualisation!$L$119)+(D145*Visualisation!$L$120)+(D166*Visualisation!$L$121)+(D187*Visualisation!$L$122)+(D208*Visualisation!$L$123)+(D229*Visualisation!$L$124)+(D250*Visualisation!$L$125),"-")</f>
        <v>0</v>
      </c>
      <c r="AD118" s="21">
        <f>IFERROR((E82*Visualisation!$L$117)+(E103*Visualisation!$L$118)+(E124*Visualisation!$L$119)+(E145*Visualisation!$L$120)+(E166*Visualisation!$L$121)+(E187*Visualisation!$L$122)+(E208*Visualisation!$L$123)+(E229*Visualisation!$L$124)+(E250*Visualisation!$L$125),"-")</f>
        <v>0.20814760089200415</v>
      </c>
      <c r="AE118" s="21">
        <f>IFERROR((F82*Visualisation!$L$117)+(F103*Visualisation!$L$118)+(F124*Visualisation!$L$119)+(F145*Visualisation!$L$120)+(F166*Visualisation!$L$121)+(F187*Visualisation!$L$122)+(F208*Visualisation!$L$123)+(F229*Visualisation!$L$124)+(F250*Visualisation!$L$125),"-")</f>
        <v>1.3275245304348869E-4</v>
      </c>
      <c r="AF118" s="21">
        <f>IFERROR((G82*Visualisation!$L$117)+(G103*Visualisation!$L$118)+(G124*Visualisation!$L$119)+(G145*Visualisation!$L$120)+(G166*Visualisation!$L$121)+(G187*Visualisation!$L$122)+(G208*Visualisation!$L$123)+(G229*Visualisation!$L$124)+(G250*Visualisation!$L$125),"-")</f>
        <v>1.5147863095764101E-4</v>
      </c>
      <c r="AG118" s="21">
        <f>IFERROR((H82*Visualisation!$L$117)+(H103*Visualisation!$L$118)+(H124*Visualisation!$L$119)+(H145*Visualisation!$L$120)+(H166*Visualisation!$L$121)+(H187*Visualisation!$L$122)+(H208*Visualisation!$L$123)+(H229*Visualisation!$L$124)+(H250*Visualisation!$L$125),"-")</f>
        <v>1.2711235932380215E-3</v>
      </c>
      <c r="AH118" s="21">
        <f>IFERROR((I82*Visualisation!$L$117)+(I103*Visualisation!$L$118)+(I124*Visualisation!$L$119)+(I145*Visualisation!$L$120)+(I166*Visualisation!$L$121)+(I187*Visualisation!$L$122)+(I208*Visualisation!$L$123)+(I229*Visualisation!$L$124)+(I250*Visualisation!$L$125),"-")</f>
        <v>8.8783352055376547E-2</v>
      </c>
      <c r="AI118" s="21">
        <f>IFERROR((J82*Visualisation!$L$117)+(J103*Visualisation!$L$118)+(J124*Visualisation!$L$119)+(J145*Visualisation!$L$120)+(J166*Visualisation!$L$121)+(J187*Visualisation!$L$122)+(J208*Visualisation!$L$123)+(J229*Visualisation!$L$124)+(J250*Visualisation!$L$125),"-")</f>
        <v>9.1528392080758678E-2</v>
      </c>
      <c r="AJ118" s="21">
        <f>IFERROR((K82*Visualisation!$L$117)+(K103*Visualisation!$L$118)+(K124*Visualisation!$L$119)+(K145*Visualisation!$L$120)+(K166*Visualisation!$L$121)+(K187*Visualisation!$L$122)+(K208*Visualisation!$L$123)+(K229*Visualisation!$L$124)+(K250*Visualisation!$L$125),"-")</f>
        <v>0.12755793516024738</v>
      </c>
      <c r="AK118" s="21">
        <f>IFERROR((L82*Visualisation!$L$117)+(L103*Visualisation!$L$118)+(L124*Visualisation!$L$119)+(L145*Visualisation!$L$120)+(L166*Visualisation!$L$121)+(L187*Visualisation!$L$122)+(L208*Visualisation!$L$123)+(L229*Visualisation!$L$124)+(L250*Visualisation!$L$125),"-")</f>
        <v>1.170690219354048E-3</v>
      </c>
      <c r="AL118" s="21">
        <f>IFERROR((M82*Visualisation!$L$117)+(M103*Visualisation!$L$118)+(M124*Visualisation!$L$119)+(M145*Visualisation!$L$120)+(M166*Visualisation!$L$121)+(M187*Visualisation!$L$122)+(M208*Visualisation!$L$123)+(M229*Visualisation!$L$124)+(M250*Visualisation!$L$125),"-")</f>
        <v>1.0560487246604744E-3</v>
      </c>
      <c r="AM118" s="21">
        <f>IFERROR((N82*Visualisation!$L$117)+(N103*Visualisation!$L$118)+(N124*Visualisation!$L$119)+(N145*Visualisation!$L$120)+(N166*Visualisation!$L$121)+(N187*Visualisation!$L$122)+(N208*Visualisation!$L$123)+(N229*Visualisation!$L$124)+(N250*Visualisation!$L$125),"-")</f>
        <v>1.6271789064691577E-2</v>
      </c>
      <c r="AN118" s="21">
        <f>IFERROR((O82*Visualisation!$L$117)+(O103*Visualisation!$L$118)+(O124*Visualisation!$L$119)+(O145*Visualisation!$L$120)+(O166*Visualisation!$L$121)+(O187*Visualisation!$L$122)+(O208*Visualisation!$L$123)+(O229*Visualisation!$L$124)+(O250*Visualisation!$L$125),"-")</f>
        <v>0.93370002413175213</v>
      </c>
      <c r="AO118" s="21">
        <f>IFERROR((P82*Visualisation!$L$117)+(P103*Visualisation!$L$118)+(P124*Visualisation!$L$119)+(P145*Visualisation!$L$120)+(P166*Visualisation!$L$121)+(P187*Visualisation!$L$122)+(P208*Visualisation!$L$123)+(P229*Visualisation!$L$124)+(P250*Visualisation!$L$125),"-")</f>
        <v>1.3310029981983774E-3</v>
      </c>
      <c r="AP118" s="21">
        <f>IFERROR((Q82*Visualisation!$L$117)+(Q103*Visualisation!$L$118)+(Q124*Visualisation!$L$119)+(Q145*Visualisation!$L$120)+(Q166*Visualisation!$L$121)+(Q187*Visualisation!$L$122)+(Q208*Visualisation!$L$123)+(Q229*Visualisation!$L$124)+(Q250*Visualisation!$L$125),"-")</f>
        <v>1.9889549397943406E-4</v>
      </c>
      <c r="AQ118" s="202">
        <f>IFERROR((R82*Visualisation!$L$117)+(R103*Visualisation!$L$118)+(R124*Visualisation!$L$119)+(R145*Visualisation!$L$120)+(R166*Visualisation!$L$121)+(R187*Visualisation!$L$122)+(R208*Visualisation!$L$123)+(R229*Visualisation!$L$124)+(R250*Visualisation!$L$125),"-")</f>
        <v>0</v>
      </c>
      <c r="AR118" s="21">
        <f t="shared" ref="AR118:AR132" si="10">SUM(AB118:AQ118)</f>
        <v>1.6713550246845543</v>
      </c>
      <c r="AS118" s="1"/>
      <c r="AT118" s="1"/>
      <c r="AU118" s="1"/>
      <c r="AV118" s="249"/>
      <c r="AY118" s="225" t="s">
        <v>40</v>
      </c>
      <c r="AZ118" s="21">
        <f>(($C$228*Visualisation!$L$124)+($C$229*Visualisation!$L$124)+($C$230*Visualisation!$L$124)+($C$231*Visualisation!$L$124)+($C$232*Visualisation!$L$124)+($C$233*Visualisation!$L$124)+($C$234*Visualisation!$L$124)+($C$235*Visualisation!$L$124)+($C$236*Visualisation!$L$124)+($C$237*Visualisation!$L$124)+($C$238*Visualisation!$L$124)+($C$239*Visualisation!$L$124)+($C$240*Visualisation!$L$124)+($C$241*Visualisation!$L$124)+($C$242*Visualisation!$L$124)+($C$243*Visualisation!$L$124))*$BD$86</f>
        <v>0</v>
      </c>
      <c r="BA118" s="21">
        <f>($C$228*Visualisation!$L$124)+($D$228*Visualisation!$L$124)+($E$228*Visualisation!$L$124)+($F$228*Visualisation!$L$124)+($G$228*Visualisation!$L$124)+($H$228*Visualisation!$L$124)+($I$228*Visualisation!$L$124)+($J$228*Visualisation!$L$124)+($K$228*Visualisation!$L$124)+($L$228*Visualisation!$L$124)+($M$228*Visualisation!$L$124)+($N$228*Visualisation!$L$124)+($O$228*Visualisation!$L$124)+($P$228*Visualisation!$L$124)+($Q$228*Visualisation!$L$124)+($R$228*Visualisation!$L$124)</f>
        <v>0</v>
      </c>
      <c r="BB118" s="21"/>
      <c r="BC118" s="21"/>
      <c r="BD118" s="21">
        <f>(($D$228*Visualisation!$L$124)+($D$229*Visualisation!$L$124)+($D$230*Visualisation!$L$124)+($D$231*Visualisation!$L$124)+($D$232*Visualisation!$L$124)+($D$233*Visualisation!$L$124)+($D$234*Visualisation!$L$124)+($D$235*Visualisation!$L$124)+($D$236*Visualisation!$L$124)+($D$237*Visualisation!$L$124)+($D$238*Visualisation!$L$124)+($D$239*Visualisation!$L$124)+($D$240*Visualisation!$L$124)+($D$241*Visualisation!$L$124)+($D$242*Visualisation!$L$124)+($D$243*Visualisation!$L$124))*$BD$86</f>
        <v>0</v>
      </c>
      <c r="BE118" s="21">
        <f>($C$229*Visualisation!$L$124)+($D$229*Visualisation!$L$124)+($E$229*Visualisation!$L$124)+($F$229*Visualisation!$L$124)+($G$229*Visualisation!$L$124)+($H$229*Visualisation!$L$124)+($I$229*Visualisation!$L$124)+($J$229*Visualisation!$L$124)+($K$229*Visualisation!$L$124)+($L$229*Visualisation!$L$124)+($M$229*Visualisation!$L$124)+($N$229*Visualisation!$L$124)+($O$229*Visualisation!$L$124)+($P$229*Visualisation!$L$124)+($Q$229*Visualisation!$L$124)+($R$229*Visualisation!$L$124)</f>
        <v>0</v>
      </c>
      <c r="BF118" s="21"/>
      <c r="BG118" s="21"/>
      <c r="BH118" s="21">
        <f>(($E$228*Visualisation!$L$124)+($E$229*Visualisation!$L$124)+($E$230*Visualisation!$L$124)+($E$231*Visualisation!$L$124)+($E$232*Visualisation!$L$124)+($E$233*Visualisation!$L$124)+($E$234*Visualisation!$L$124)+($E$235*Visualisation!$L$124)+($E$236*Visualisation!$L$124)+($E$237*Visualisation!$L$124)+($E$238*Visualisation!$L$124)+($E$239*Visualisation!$L$124)+($E$240*Visualisation!$L$124)+($E$241*Visualisation!$L$124)+($E$242*Visualisation!$L$124)+($E$243*Visualisation!$L$124))*$BD$86</f>
        <v>0</v>
      </c>
      <c r="BI118" s="21">
        <f>($C$230*Visualisation!$L$124)+($D$230*Visualisation!$L$124)+($E$230*Visualisation!$L$124)+($F$230*Visualisation!$L$124)+($G$230*Visualisation!$L$124)+($H$230*Visualisation!$L$124)+($I$230*Visualisation!$L$124)+($J$230*Visualisation!$L$124)+($K$230*Visualisation!$L$124)+($L$230*Visualisation!$L$124)+($M$230*Visualisation!$L$124)+($N$230*Visualisation!$L$124)+($O$230*Visualisation!$L$124)+($P$230*Visualisation!$L$124)+($Q$230*Visualisation!$L$124)+($R$230*Visualisation!$L$124)</f>
        <v>0</v>
      </c>
      <c r="BJ118" s="21"/>
      <c r="BK118" s="21"/>
      <c r="BL118" s="21">
        <f>(($F$228*Visualisation!$L$124)+($F$229*Visualisation!$L$124)+($F$230*Visualisation!$L$124)+($F$231*Visualisation!$L$124)+($F$232*Visualisation!$L$124)+($F$233*Visualisation!$L$124)+($F$234*Visualisation!$L$124)+($F$235*Visualisation!$L$124)+($F$236*Visualisation!$L$124)+($F$237*Visualisation!$L$124)+($F$238*Visualisation!$L$124)+($F$239*Visualisation!$L$124)+($F$240*Visualisation!$L$124)+($F$241*Visualisation!$L$124)+($F$242*Visualisation!$L$124)+($F$243*Visualisation!$L$124))*$BD$86</f>
        <v>0</v>
      </c>
      <c r="BM118" s="21">
        <f>($C$231*Visualisation!$L$124)+($D$231*Visualisation!$L$124)+($E$231*Visualisation!$L$124)+($F$231*Visualisation!$L$124)+($G$231*Visualisation!$L$124)+($H$231*Visualisation!$L$124)+($I$231*Visualisation!$L$124)+($J$231*Visualisation!$L$124)+($K$231*Visualisation!$L$124)+($L$231*Visualisation!$L$124)+($M$231*Visualisation!$L$124)+($N$231*Visualisation!$L$124)+($O$231*Visualisation!$L$124)+($P$231*Visualisation!$L$124)+($Q$231*Visualisation!$L$124)+($R$231*Visualisation!$L$124)</f>
        <v>0</v>
      </c>
      <c r="BN118" s="21"/>
      <c r="BO118" s="21"/>
      <c r="BP118" s="21">
        <f>(($G$228*Visualisation!$L$124)+($G$229*Visualisation!$L$124)+($G$230*Visualisation!$L$124)+($G$231*Visualisation!$L$124)+($G$232*Visualisation!$L$124)+($G$233*Visualisation!$L$124)+($G$234*Visualisation!$L$124)+($G$235*Visualisation!$L$124)+($G$236*Visualisation!$L$124)+($G$237*Visualisation!$L$124)+($G$238*Visualisation!$L$124)+($G$239*Visualisation!$L$124)+($G$240*Visualisation!$L$124)+($G$241*Visualisation!$L$124)+($G$242*Visualisation!$L$124)+($G$243*Visualisation!$L$124))*$BD$86</f>
        <v>0</v>
      </c>
      <c r="BQ118" s="21">
        <f>($C$232*Visualisation!$L$124)+($D$232*Visualisation!$L$124)+($E$232*Visualisation!$L$124)+($F$232*Visualisation!$L$124)+($G$232*Visualisation!$L$124)+($H$232*Visualisation!$L$124)+($I$232*Visualisation!$L$124)+($J$232*Visualisation!$L$124)+($K$232*Visualisation!$L$124)+($L$232*Visualisation!$L$124)+($M$232*Visualisation!$L$124)+($N$232*Visualisation!$L$124)+($O$232*Visualisation!$L$124)+($P$232*Visualisation!$L$124)+($Q$232*Visualisation!$L$124)+($R$232*Visualisation!$L$124)</f>
        <v>0</v>
      </c>
      <c r="BR118" s="21"/>
      <c r="BS118" s="21"/>
      <c r="BT118" s="21">
        <f>(($H$228*Visualisation!$L$124)+($H$229*Visualisation!$L$124)+($H$230*Visualisation!$L$124)+($H$231*Visualisation!$L$124)+($H$232*Visualisation!$L$124)+($H$233*Visualisation!$L$124)+($H$234*Visualisation!$L$124)+($H$235*Visualisation!$L$124)+($H$236*Visualisation!$L$124)+($H$237*Visualisation!$L$124)+($H$238*Visualisation!$L$124)+($H$239*Visualisation!$L$124)+($H$240*Visualisation!$L$124)+($H$241*Visualisation!$L$124)+($H$242*Visualisation!$L$124)+($H$243*Visualisation!$L$124))*$BD$86</f>
        <v>0</v>
      </c>
      <c r="BU118" s="21">
        <f>($C$233*Visualisation!$L$124)+($D$233*Visualisation!$L$124)+($E$233*Visualisation!$L$124)+($F$233*Visualisation!$L$124)+($G$233*Visualisation!$L$124)+($H$233*Visualisation!$L$124)+($I$233*Visualisation!$L$124)+($J$233*Visualisation!$L$124)+($K$233*Visualisation!$L$124)+($L$233*Visualisation!$L$124)+($M$233*Visualisation!$L$124)+($N$233*Visualisation!$L$124)+($O$233*Visualisation!$L$124)+($P$233*Visualisation!$L$124)+($Q$233*Visualisation!$L$124)+($R$233*Visualisation!$L$124)</f>
        <v>0</v>
      </c>
      <c r="BV118" s="21"/>
      <c r="BW118" s="21"/>
      <c r="BX118" s="21">
        <f>(($I$228*Visualisation!$L$124)+($I$229*Visualisation!$L$124)+($I$230*Visualisation!$L$124)+($I$231*Visualisation!$L$124)+($I$232*Visualisation!$L$124)+($I$233*Visualisation!$L$124)+($I$234*Visualisation!$L$124)+($I$235*Visualisation!$L$124)+($I$236*Visualisation!$L$124)+($I$237*Visualisation!$L$124)+($I$238*Visualisation!$L$124)+($I$239*Visualisation!$L$124)+($I$240*Visualisation!$L$124)+($I$241*Visualisation!$L$124)+($I$242*Visualisation!$L$124)+($I$243*Visualisation!$L$124))*$BD$86</f>
        <v>0</v>
      </c>
      <c r="BY118" s="21">
        <f>($C$234*Visualisation!$L$124)+($D$234*Visualisation!$L$124)+($E$234*Visualisation!$L$124)+($F$234*Visualisation!$L$124)+($G$234*Visualisation!$L$124)+($H$234*Visualisation!$L$124)+($I$234*Visualisation!$L$124)+($J$234*Visualisation!$L$124)+($K$234*Visualisation!$L$124)+($L$234*Visualisation!$L$124)+($M$234*Visualisation!$L$124)+($N$234*Visualisation!$L$124)+($O$234*Visualisation!$L$124)+($P$234*Visualisation!$L$124)+($Q$234*Visualisation!$L$124)+($R$234*Visualisation!$L$124)</f>
        <v>0</v>
      </c>
      <c r="BZ118" s="2"/>
      <c r="CB118" s="21">
        <f>(($J$228*Visualisation!$L$124)+($J$229*Visualisation!$L$124)+($J$230*Visualisation!$L$124)+($J$231*Visualisation!$L$124)+($J$232*Visualisation!$L$124)+($J$233*Visualisation!$L$124)+($J$234*Visualisation!$L$124)+($J$235*Visualisation!$L$124)+($J$236*Visualisation!$L$124)+($J$237*Visualisation!$L$124)+($J$238*Visualisation!$L$124)+($J$239*Visualisation!$L$124)+($J$240*Visualisation!$L$124)+($J$241*Visualisation!$L$124)+($J$242*Visualisation!$L$124)+($J$243*Visualisation!$L$124))*$BD$86</f>
        <v>0</v>
      </c>
      <c r="CC118" s="21">
        <f>($C$235*Visualisation!$L$124)+($D$235*Visualisation!$L$124)+($E$235*Visualisation!$L$124)+($F$235*Visualisation!$L$124)+($G$235*Visualisation!$L$124)+($H$235*Visualisation!$L$124)+($I$235*Visualisation!$L$124)+($J$235*Visualisation!$L$124)+($K$235*Visualisation!$L$124)+($L$235*Visualisation!$L$124)+($M$235*Visualisation!$L$124)+($N$235*Visualisation!$L$124)+($O$235*Visualisation!$L$124)+($P$235*Visualisation!$L$124)+($Q$235*Visualisation!$L$124)+($R$235*Visualisation!$L$124)</f>
        <v>0</v>
      </c>
      <c r="CD118" s="2"/>
      <c r="CF118" s="21">
        <f>(($K$228*Visualisation!$L$124)+($K$229*Visualisation!$L$124)+($K$230*Visualisation!$L$124)+($K$231*Visualisation!$L$124)+($K$232*Visualisation!$L$124)+($K$233*Visualisation!$L$124)+($K$234*Visualisation!$L$124)+($K$235*Visualisation!$L$124)+($K$236*Visualisation!$L$124)+($K$237*Visualisation!$L$124)+($K$238*Visualisation!$L$124)+($K$239*Visualisation!$L$124)+($K$240*Visualisation!$L$124)+($K$241*Visualisation!$L$124)+($K$242*Visualisation!$L$124)+($K$243*Visualisation!$L$124))*$BD$86</f>
        <v>0</v>
      </c>
      <c r="CG118" s="21">
        <f>($C$236*Visualisation!$L$124)+($D$236*Visualisation!$L$124)+($E$236*Visualisation!$L$124)+($F$236*Visualisation!$L$124)+($G$236*Visualisation!$L$124)+($H$236*Visualisation!$L$124)+($I$236*Visualisation!$L$124)+($J$236*Visualisation!$L$124)+($K$236*Visualisation!$L$124)+($L$236*Visualisation!$L$124)+($M$236*Visualisation!$L$124)+($N$236*Visualisation!$L$124)+($O$236*Visualisation!$L$124)+($P$236*Visualisation!$L$124)+($Q$236*Visualisation!$L$124)+($R$236*Visualisation!$L$124)</f>
        <v>0</v>
      </c>
      <c r="CH118" s="2"/>
      <c r="CJ118" s="21">
        <f>(($L$228*Visualisation!$L$124)+($L$229*Visualisation!$L$124)+($L$230*Visualisation!$L$124)+($L$231*Visualisation!$L$124)+($L$232*Visualisation!$L$124)+($L$233*Visualisation!$L$124)+($L$234*Visualisation!$L$124)+($L$235*Visualisation!$L$124)+($L$236*Visualisation!$L$124)+($L$237*Visualisation!$L$124)+($L$238*Visualisation!$L$124)+($L$239*Visualisation!$L$124)+($L$240*Visualisation!$L$124)+($L$241*Visualisation!$L$124)+($L$242*Visualisation!$L$124)+($L$243*Visualisation!$L$124))*$BD$86</f>
        <v>0</v>
      </c>
      <c r="CK118" s="21">
        <f>($C$237*Visualisation!$L$124)+($D$237*Visualisation!$L$124)+($E$237*Visualisation!$L$124)+($F$237*Visualisation!$L$124)+($G$237*Visualisation!$L$124)+($H$237*Visualisation!$L$124)+($I$237*Visualisation!$L$124)+($J$237*Visualisation!$L$124)+($K$237*Visualisation!$L$124)+($L$237*Visualisation!$L$124)+($M$237*Visualisation!$L$124)+($N$237*Visualisation!$L$124)+($O$237*Visualisation!$L$124)+($P$237*Visualisation!$L$124)+($Q$237*Visualisation!$L$124)+($R$237*Visualisation!$L$124)</f>
        <v>0</v>
      </c>
      <c r="CL118" s="2"/>
      <c r="CN118" s="21">
        <f>(($M$228*Visualisation!$L$124)+($M$229*Visualisation!$L$124)+($M$230*Visualisation!$L$124)+($M$231*Visualisation!$L$124)+($M$232*Visualisation!$L$124)+($M$233*Visualisation!$L$124)+($M$234*Visualisation!$L$124)+($M$235*Visualisation!$L$124)+($M$236*Visualisation!$L$124)+($M$237*Visualisation!$L$124)+($M$238*Visualisation!$L$124)+($M$239*Visualisation!$L$124)+($M$240*Visualisation!$L$124)+($M$241*Visualisation!$L$124)+($M$242*Visualisation!$L$124)+($M$243*Visualisation!$L$124))*$BD$86</f>
        <v>0</v>
      </c>
      <c r="CO118" s="21">
        <f>($C$238*Visualisation!$L$124)+($D$238*Visualisation!$L$124)+($E$238*Visualisation!$L$124)+($F$238*Visualisation!$L$124)+($G$238*Visualisation!$L$124)+($H$238*Visualisation!$L$124)+($I$238*Visualisation!$L$124)+($J$238*Visualisation!$L$124)+($K$238*Visualisation!$L$124)+($L$238*Visualisation!$L$124)+($M$238*Visualisation!$L$124)+($N$238*Visualisation!$L$124)+($O$238*Visualisation!$L$124)+($P$238*Visualisation!$L$124)+($Q$238*Visualisation!$L$124)+($R$238*Visualisation!$L$124)</f>
        <v>0</v>
      </c>
      <c r="CP118" s="2"/>
      <c r="CR118" s="21">
        <f>(($N$228*Visualisation!$L$124)+($N$229*Visualisation!$L$124)+($N$230*Visualisation!$L$124)+($N$231*Visualisation!$L$124)+($N$232*Visualisation!$L$124)+($N$233*Visualisation!$L$124)+($N$234*Visualisation!$L$124)+($N$235*Visualisation!$L$124)+($N$236*Visualisation!$L$124)+($N$237*Visualisation!$L$124)+($N$238*Visualisation!$L$124)+($N$239*Visualisation!$L$124)+($N$240*Visualisation!$L$124)+($N$241*Visualisation!$L$124)+($N$242*Visualisation!$L$124)+($N$243*Visualisation!$L$124))*$BD$86</f>
        <v>0</v>
      </c>
      <c r="CS118" s="21">
        <f>($C$239*Visualisation!$L$124)+($D$239*Visualisation!$L$124)+($E$239*Visualisation!$L$124)+($F$239*Visualisation!$L$124)+($G$239*Visualisation!$L$124)+($H$239*Visualisation!$L$124)+($I$239*Visualisation!$L$124)+($J$239*Visualisation!$L$124)+($K$239*Visualisation!$L$124)+($L$239*Visualisation!$L$124)+($M$239*Visualisation!$L$124)+($N$239*Visualisation!$L$124)+($O$239*Visualisation!$L$124)+($P$239*Visualisation!$L$124)+($Q$239*Visualisation!$L$124)+($R$239*Visualisation!$L$124)</f>
        <v>0</v>
      </c>
      <c r="CT118" s="2"/>
      <c r="CV118" s="21">
        <f>(($O$228*Visualisation!$L$124)+($O$229*Visualisation!$L$124)+($O$230*Visualisation!$L$124)+($O$231*Visualisation!$L$124)+($O$232*Visualisation!$L$124)+($O$233*Visualisation!$L$124)+($O$234*Visualisation!$L$124)+($O$235*Visualisation!$L$124)+($O$236*Visualisation!$L$124)+($O$237*Visualisation!$L$124)+($O$238*Visualisation!$L$124)+($O$239*Visualisation!$L$124)+($O$240*Visualisation!$L$124)+($O$241*Visualisation!$L$124)+($O$242*Visualisation!$L$124)+($O$243*Visualisation!$L$124))*$BD$86</f>
        <v>0</v>
      </c>
      <c r="CW118" s="21">
        <f>($C$240*Visualisation!$L$124)+($D$240*Visualisation!$L$124)+($E$240*Visualisation!$L$124)+($F$240*Visualisation!$L$124)+($G$240*Visualisation!$L$124)+($H$240*Visualisation!$L$124)+($I$240*Visualisation!$L$124)+($J$240*Visualisation!$L$124)+($K$240*Visualisation!$L$124)+($L$240*Visualisation!$L$124)+($M$240*Visualisation!$L$124)+($N$240*Visualisation!$L$124)+($O$240*Visualisation!$L$124)+($P$240*Visualisation!$L$124)+($Q$240*Visualisation!$L$124)+($R$240*Visualisation!$L$124)</f>
        <v>0</v>
      </c>
      <c r="CX118" s="2"/>
      <c r="CZ118" s="21">
        <f>(($P$228*Visualisation!$L$124)+($P$229*Visualisation!$L$124)+($P$230*Visualisation!$L$124)+($P$231*Visualisation!$L$124)+($P$232*Visualisation!$L$124)+($P$233*Visualisation!$L$124)+($P$234*Visualisation!$L$124)+($P$235*Visualisation!$L$124)+($P$236*Visualisation!$L$124)+($P$237*Visualisation!$L$124)+($P$238*Visualisation!$L$124)+($P$239*Visualisation!$L$124)+($P$240*Visualisation!$L$124)+($P$241*Visualisation!$L$124)+($P$242*Visualisation!$L$124)+($P$243*Visualisation!$L$124))*$BD$86</f>
        <v>0</v>
      </c>
      <c r="DA118" s="21">
        <f>($C$241*Visualisation!$L$124)+($D$241*Visualisation!$L$124)+($E$241*Visualisation!$L$124)+($F$241*Visualisation!$L$124)+($G$241*Visualisation!$L$124)+($H$241*Visualisation!$L$124)+($I$241*Visualisation!$L$124)+($J$241*Visualisation!$L$124)+($K$241*Visualisation!$L$124)+($L$241*Visualisation!$L$124)+($M$241*Visualisation!$L$124)+($N$241*Visualisation!$L$124)+($O$241*Visualisation!$L$124)+($P$241*Visualisation!$L$124)+($Q$241*Visualisation!$L$124)+($R$241*Visualisation!$L$124)</f>
        <v>0</v>
      </c>
      <c r="DB118" s="2"/>
      <c r="DD118" s="21">
        <f>(($Q$228*Visualisation!$L$124)+($Q$229*Visualisation!$L$124)+($Q$230*Visualisation!$L$124)+($Q$231*Visualisation!$L$124)+($Q$232*Visualisation!$L$124)+($Q$233*Visualisation!$L$124)+($Q$234*Visualisation!$L$124)+($Q$235*Visualisation!$L$124)+($Q$236*Visualisation!$L$124)+($Q$237*Visualisation!$L$124)+($Q$238*Visualisation!$L$124)+($Q$239*Visualisation!$L$124)+($Q$240*Visualisation!$L$124)+($Q$241*Visualisation!$L$124)+($Q$242*Visualisation!$L$124)+($Q$243*Visualisation!$L$124))*$BD$86</f>
        <v>0</v>
      </c>
      <c r="DE118" s="21">
        <f>($C$242*Visualisation!$L$124)+($D$242*Visualisation!$L$124)+($E$242*Visualisation!$L$124)+($F$242*Visualisation!$L$124)+($G$242*Visualisation!$L$124)+($H$242*Visualisation!$L$124)+($I$242*Visualisation!$L$124)+($J$242*Visualisation!$L$124)+($K$242*Visualisation!$L$124)+($L$242*Visualisation!$L$124)+($M$242*Visualisation!$L$124)+($N$242*Visualisation!$L$124)+($O$242*Visualisation!$L$124)+($P$242*Visualisation!$L$124)+($Q$242*Visualisation!$L$124)+($R$242*Visualisation!$L$124)</f>
        <v>0</v>
      </c>
      <c r="DF118" s="2"/>
      <c r="DH118" s="21">
        <f>(($R$228*Visualisation!$L$124)+($R$229*Visualisation!$L$124)+($R$230*Visualisation!$L$124)+($R$231*Visualisation!$L$124)+($R$232*Visualisation!$L$124)+($R$233*Visualisation!$L$124)+($R$234*Visualisation!$L$124)+($R$235*Visualisation!$L$124)+($R$236*Visualisation!$L$124)+($R$237*Visualisation!$L$124)+($R$238*Visualisation!$L$124)+($R$239*Visualisation!$L$124)+($R$240*Visualisation!$L$124)+($R$241*Visualisation!$L$124)+($R$242*Visualisation!$L$124)+($R$243*Visualisation!$L$124))*$BD$86</f>
        <v>0</v>
      </c>
      <c r="DI118" s="21">
        <f>($C$243*Visualisation!$L$124)+($D$243*Visualisation!$L$124)+($E$243*Visualisation!$L$124)+($F$243*Visualisation!$L$124)+($G$243*Visualisation!$L$124)+($H$243*Visualisation!$L$124)+($I$243*Visualisation!$L$124)+($J$243*Visualisation!$L$124)+($K$243*Visualisation!$L$124)+($L$243*Visualisation!$L$124)+($M$243*Visualisation!$L$124)+($N$243*Visualisation!$L$124)+($O$243*Visualisation!$L$124)+($P$243*Visualisation!$L$124)+($Q$243*Visualisation!$L$124)+($R$243*Visualisation!$L$124)</f>
        <v>0</v>
      </c>
      <c r="DJ118" s="2"/>
      <c r="DO118" s="253"/>
    </row>
    <row r="119" spans="1:119" ht="15.75">
      <c r="N119" s="1"/>
      <c r="O119" s="1"/>
      <c r="P119" s="1"/>
      <c r="Q119" s="1"/>
      <c r="R119" s="1"/>
      <c r="S119" s="1"/>
      <c r="T119" s="1"/>
      <c r="U119" s="1"/>
      <c r="V119" s="1"/>
      <c r="W119" s="249"/>
      <c r="X119" s="2"/>
      <c r="Y119" s="2"/>
      <c r="Z119" s="2"/>
      <c r="AA119" s="159" t="s">
        <v>232</v>
      </c>
      <c r="AB119" s="21">
        <f>IFERROR((C83*Visualisation!$L$117)+(C104*Visualisation!$L$118)+(C125*Visualisation!$L$119)+(C146*Visualisation!$L$120)+(C167*Visualisation!$L$121)+(C188*Visualisation!$L$122)+(C209*Visualisation!$L$123)+(C230*Visualisation!$L$124)+(C251*Visualisation!$L$125),"-")</f>
        <v>0.20104460982126338</v>
      </c>
      <c r="AC119" s="21">
        <f>IFERROR((D83*Visualisation!$L$117)+(D104*Visualisation!$L$118)+(D125*Visualisation!$L$119)+(D146*Visualisation!$L$120)+(D167*Visualisation!$L$121)+(D188*Visualisation!$L$122)+(D209*Visualisation!$L$123)+(D230*Visualisation!$L$124)+(D251*Visualisation!$L$125),"-")</f>
        <v>7.279179338866848E-4</v>
      </c>
      <c r="AD119" s="21">
        <f>IFERROR((E83*Visualisation!$L$117)+(E104*Visualisation!$L$118)+(E125*Visualisation!$L$119)+(E146*Visualisation!$L$120)+(E167*Visualisation!$L$121)+(E188*Visualisation!$L$122)+(E209*Visualisation!$L$123)+(E230*Visualisation!$L$124)+(E251*Visualisation!$L$125),"-")</f>
        <v>0</v>
      </c>
      <c r="AE119" s="21">
        <f>IFERROR((F83*Visualisation!$L$117)+(F104*Visualisation!$L$118)+(F125*Visualisation!$L$119)+(F146*Visualisation!$L$120)+(F167*Visualisation!$L$121)+(F188*Visualisation!$L$122)+(F209*Visualisation!$L$123)+(F230*Visualisation!$L$124)+(F251*Visualisation!$L$125),"-")</f>
        <v>1.2084617710858558E-4</v>
      </c>
      <c r="AF119" s="21">
        <f>IFERROR((G83*Visualisation!$L$117)+(G104*Visualisation!$L$118)+(G125*Visualisation!$L$119)+(G146*Visualisation!$L$120)+(G167*Visualisation!$L$121)+(G188*Visualisation!$L$122)+(G209*Visualisation!$L$123)+(G230*Visualisation!$L$124)+(G251*Visualisation!$L$125),"-")</f>
        <v>1.333102809943365E-5</v>
      </c>
      <c r="AG119" s="21">
        <f>IFERROR((H83*Visualisation!$L$117)+(H104*Visualisation!$L$118)+(H125*Visualisation!$L$119)+(H146*Visualisation!$L$120)+(H167*Visualisation!$L$121)+(H188*Visualisation!$L$122)+(H209*Visualisation!$L$123)+(H230*Visualisation!$L$124)+(H251*Visualisation!$L$125),"-")</f>
        <v>3.0264862098566823E-5</v>
      </c>
      <c r="AH119" s="21">
        <f>IFERROR((I83*Visualisation!$L$117)+(I104*Visualisation!$L$118)+(I125*Visualisation!$L$119)+(I146*Visualisation!$L$120)+(I167*Visualisation!$L$121)+(I188*Visualisation!$L$122)+(I209*Visualisation!$L$123)+(I230*Visualisation!$L$124)+(I251*Visualisation!$L$125),"-")</f>
        <v>9.4391095696290478E-2</v>
      </c>
      <c r="AI119" s="21">
        <f>IFERROR((J83*Visualisation!$L$117)+(J104*Visualisation!$L$118)+(J125*Visualisation!$L$119)+(J146*Visualisation!$L$120)+(J167*Visualisation!$L$121)+(J188*Visualisation!$L$122)+(J209*Visualisation!$L$123)+(J230*Visualisation!$L$124)+(J251*Visualisation!$L$125),"-")</f>
        <v>9.7476980970930327E-2</v>
      </c>
      <c r="AJ119" s="21">
        <f>IFERROR((K83*Visualisation!$L$117)+(K104*Visualisation!$L$118)+(K125*Visualisation!$L$119)+(K146*Visualisation!$L$120)+(K167*Visualisation!$L$121)+(K188*Visualisation!$L$122)+(K209*Visualisation!$L$123)+(K230*Visualisation!$L$124)+(K251*Visualisation!$L$125),"-")</f>
        <v>0.1168406960799338</v>
      </c>
      <c r="AK119" s="21">
        <f>IFERROR((L83*Visualisation!$L$117)+(L104*Visualisation!$L$118)+(L125*Visualisation!$L$119)+(L146*Visualisation!$L$120)+(L167*Visualisation!$L$121)+(L188*Visualisation!$L$122)+(L209*Visualisation!$L$123)+(L230*Visualisation!$L$124)+(L251*Visualisation!$L$125),"-")</f>
        <v>3.2096066293715864E-3</v>
      </c>
      <c r="AL119" s="21">
        <f>IFERROR((M83*Visualisation!$L$117)+(M104*Visualisation!$L$118)+(M125*Visualisation!$L$119)+(M146*Visualisation!$L$120)+(M167*Visualisation!$L$121)+(M188*Visualisation!$L$122)+(M209*Visualisation!$L$123)+(M230*Visualisation!$L$124)+(M251*Visualisation!$L$125),"-")</f>
        <v>3.5189303980852904E-3</v>
      </c>
      <c r="AM119" s="21">
        <f>IFERROR((N83*Visualisation!$L$117)+(N104*Visualisation!$L$118)+(N125*Visualisation!$L$119)+(N146*Visualisation!$L$120)+(N167*Visualisation!$L$121)+(N188*Visualisation!$L$122)+(N209*Visualisation!$L$123)+(N230*Visualisation!$L$124)+(N251*Visualisation!$L$125),"-")</f>
        <v>4.4399542166963183E-3</v>
      </c>
      <c r="AN119" s="21">
        <f>IFERROR((O83*Visualisation!$L$117)+(O104*Visualisation!$L$118)+(O125*Visualisation!$L$119)+(O146*Visualisation!$L$120)+(O167*Visualisation!$L$121)+(O188*Visualisation!$L$122)+(O209*Visualisation!$L$123)+(O230*Visualisation!$L$124)+(O251*Visualisation!$L$125),"-")</f>
        <v>0.93335812889353686</v>
      </c>
      <c r="AO119" s="21">
        <f>IFERROR((P83*Visualisation!$L$117)+(P104*Visualisation!$L$118)+(P125*Visualisation!$L$119)+(P146*Visualisation!$L$120)+(P167*Visualisation!$L$121)+(P188*Visualisation!$L$122)+(P209*Visualisation!$L$123)+(P230*Visualisation!$L$124)+(P251*Visualisation!$L$125),"-")</f>
        <v>2.3831802171908609E-5</v>
      </c>
      <c r="AP119" s="21">
        <f>IFERROR((Q83*Visualisation!$L$117)+(Q104*Visualisation!$L$118)+(Q125*Visualisation!$L$119)+(Q146*Visualisation!$L$120)+(Q167*Visualisation!$L$121)+(Q188*Visualisation!$L$122)+(Q209*Visualisation!$L$123)+(Q230*Visualisation!$L$124)+(Q251*Visualisation!$L$125),"-")</f>
        <v>1.6993097410544777E-5</v>
      </c>
      <c r="AQ119" s="202">
        <f>IFERROR((R83*Visualisation!$L$117)+(R104*Visualisation!$L$118)+(R125*Visualisation!$L$119)+(R146*Visualisation!$L$120)+(R167*Visualisation!$L$121)+(R188*Visualisation!$L$122)+(R209*Visualisation!$L$123)+(R230*Visualisation!$L$124)+(R251*Visualisation!$L$125),"-")</f>
        <v>0</v>
      </c>
      <c r="AR119" s="21">
        <f t="shared" si="10"/>
        <v>1.4552131876068837</v>
      </c>
      <c r="AS119" s="1"/>
      <c r="AT119" s="1"/>
      <c r="AU119" s="1"/>
      <c r="AV119" s="249"/>
      <c r="AY119" s="75" t="s">
        <v>269</v>
      </c>
      <c r="AZ119" s="21">
        <f>(($C$249*Visualisation!$L$125)+($C$250*Visualisation!$L$125)+($C$251*Visualisation!$L$125)+($C$252*Visualisation!$L$125)+($C$253*Visualisation!$L$125)+($C$254*Visualisation!$L$125)+($C$255*Visualisation!$L$125)+($C$256*Visualisation!$L$125)+($C$257*Visualisation!$L$125)+($C$258*Visualisation!$L$125)+($C$259*Visualisation!$L$125)+($C$260*Visualisation!$L$125)+($C$261*Visualisation!$L$125)+($C$262*Visualisation!$L$125)+($C$263*Visualisation!$L$125)+($C$264*Visualisation!$L$125))*$BD$86</f>
        <v>0</v>
      </c>
      <c r="BA119" s="21">
        <f>($C$249*Visualisation!$L$125)+($D$249*Visualisation!$L$125)+($E$249*Visualisation!$L$125)+($F$249*Visualisation!$L$125)+($G$249*Visualisation!$L$125)+($H$249*Visualisation!$L$125)+($I$249*Visualisation!$L$125)+($J$249*Visualisation!$L$125)+($K$249*Visualisation!$L$125)+($L$249*Visualisation!$L$125)+($M$249*Visualisation!$L$125)+($N$249*Visualisation!$L$125)+($O$249*Visualisation!$L$125)+($P$249*Visualisation!$L$125)+($Q$249*Visualisation!$L$125)+($R$249*Visualisation!$L$125)</f>
        <v>0</v>
      </c>
      <c r="BB119" s="21"/>
      <c r="BC119" s="21"/>
      <c r="BD119" s="21">
        <f>(($D$249*Visualisation!$L$125)+($D$250*Visualisation!$L$125)+($D$251*Visualisation!$L$125)+($D$252*Visualisation!$L$125)+($D$253*Visualisation!$L$125)+($D$254*Visualisation!$L$125)+($D$255*Visualisation!$L$125)+($D$256*Visualisation!$L$125)+($D$257*Visualisation!$L$125)+($D$258*Visualisation!$L$125)+($D$259*Visualisation!$L$125)+($D$260*Visualisation!$L$125)+($D$261*Visualisation!$L$125)+($D$262*Visualisation!$L$125)+($D$263*Visualisation!$L$125)+($D$264*Visualisation!$L$125))*$BD$86</f>
        <v>0</v>
      </c>
      <c r="BE119" s="21">
        <f>($C$250*Visualisation!$L$125)+($D$250*Visualisation!$L$125)+($E$250*Visualisation!$L$125)+($F$250*Visualisation!$L$125)+($G$250*Visualisation!$L$125)+($H$250*Visualisation!$L$125)+($I$250*Visualisation!$L$125)+($J$250*Visualisation!$L$125)+($K$250*Visualisation!$L$125)+($L$250*Visualisation!$L$125)+($M$250*Visualisation!$L$125)+($N$250*Visualisation!$L$125)+($O$250*Visualisation!$L$125)+($P$250*Visualisation!$L$125)+($Q$250*Visualisation!$L$125)+($R$250*Visualisation!$L$125)</f>
        <v>0</v>
      </c>
      <c r="BF119" s="21"/>
      <c r="BG119" s="21"/>
      <c r="BH119" s="21">
        <f>(($E$249*Visualisation!$L$125)+($E$250*Visualisation!$L$125)+($E$251*Visualisation!$L$125)+($E$252*Visualisation!$L$125)+($E$253*Visualisation!$L$125)+($E$254*Visualisation!$L$125)+($E$255*Visualisation!$L$125)+($E$256*Visualisation!$L$125)+($E$257*Visualisation!$L$125)+($E$258*Visualisation!$L$125)+($E$259*Visualisation!$L$125)+($E$260*Visualisation!$L$125)+($E$261*Visualisation!$L$125)+($E$262*Visualisation!$L$125)+($E$263*Visualisation!$L$125)+($E$264*Visualisation!$L$125))*$BD$86</f>
        <v>0</v>
      </c>
      <c r="BI119" s="21">
        <f>($C$251*Visualisation!$L$125)+($D$251*Visualisation!$L$125)+($E$251*Visualisation!$L$125)+($F$251*Visualisation!$L$125)+($G$251*Visualisation!$L$125)+($H$251*Visualisation!$L$125)+($I$251*Visualisation!$L$125)+($J$251*Visualisation!$L$125)+($K$251*Visualisation!$L$125)+($L$251*Visualisation!$L$125)+($M$251*Visualisation!$L$125)+($N$251*Visualisation!$L$125)+($O$251*Visualisation!$L$125)+($P$251*Visualisation!$L$125)+($Q$251*Visualisation!$L$125)+($R$251*Visualisation!$L$125)</f>
        <v>0</v>
      </c>
      <c r="BJ119" s="21"/>
      <c r="BK119" s="21"/>
      <c r="BL119" s="21">
        <f>(($F$249*Visualisation!$L$125)+($F$250*Visualisation!$L$125)+($F$251*Visualisation!$L$125)+($F$252*Visualisation!$L$125)+($F$253*Visualisation!$L$125)+($F$254*Visualisation!$L$125)+($F$255*Visualisation!$L$125)+($F$256*Visualisation!$L$125)+($F$257*Visualisation!$L$125)+($F$258*Visualisation!$L$125)+($F$259*Visualisation!$L$125)+($F$260*Visualisation!$L$125)+($F$261*Visualisation!$L$125)+($F$262*Visualisation!$L$125)+($F$263*Visualisation!$L$125)+($F$264*Visualisation!$L$125))*$BD$86</f>
        <v>0</v>
      </c>
      <c r="BM119" s="21">
        <f>($C$252*Visualisation!$L$125)+($D$252*Visualisation!$L$125)+($E$252*Visualisation!$L$125)+($F$252*Visualisation!$L$125)+($G$252*Visualisation!$L$125)+($H$252*Visualisation!$L$125)+($I$252*Visualisation!$L$125)+($J$252*Visualisation!$L$125)+($K$252*Visualisation!$L$125)+($L$252*Visualisation!$L$125)+($M$252*Visualisation!$L$125)+($N$252*Visualisation!$L$125)+($O$252*Visualisation!$L$125)+($P$252*Visualisation!$L$125)+($Q$252*Visualisation!$L$125)+($R$252*Visualisation!$L$125)</f>
        <v>0</v>
      </c>
      <c r="BN119" s="21"/>
      <c r="BO119" s="21"/>
      <c r="BP119" s="21">
        <f>(($G$249*Visualisation!$L$125)+($G$250*Visualisation!$L$125)+($G$251*Visualisation!$L$125)+($G$252*Visualisation!$L$125)+($G$253*Visualisation!$L$125)+($G$254*Visualisation!$L$125)+($G$255*Visualisation!$L$125)+($G$256*Visualisation!$L$125)+($G$257*Visualisation!$L$125)+($G$258*Visualisation!$L$125)+($G$259*Visualisation!$L$125)+($G$260*Visualisation!$L$125)+($G$261*Visualisation!$L$125)+($G$262*Visualisation!$L$125)+($G$263*Visualisation!$L$125)+($G$264*Visualisation!$L$125))*$BD$86</f>
        <v>0</v>
      </c>
      <c r="BQ119" s="21">
        <f>($C$253*Visualisation!$L$125)+($D$253*Visualisation!$L$125)+($E$253*Visualisation!$L$125)+($F$253*Visualisation!$L$125)+($G$253*Visualisation!$L$125)+($H$253*Visualisation!$L$125)+($I$253*Visualisation!$L$125)+($J$253*Visualisation!$L$125)+($K$253*Visualisation!$L$125)+($L$253*Visualisation!$L$125)+($M$253*Visualisation!$L$125)+($N$253*Visualisation!$L$125)+($O$253*Visualisation!$L$125)+($P$253*Visualisation!$L$125)+($Q$253*Visualisation!$L$125)+($R$253*Visualisation!$L$125)</f>
        <v>0</v>
      </c>
      <c r="BR119" s="21"/>
      <c r="BS119" s="21"/>
      <c r="BT119" s="21">
        <f>(($H$249*Visualisation!$L$125)+($H$250*Visualisation!$L$125)+($H$251*Visualisation!$L$125)+($H$252*Visualisation!$L$125)+($H$253*Visualisation!$L$125)+($H$254*Visualisation!$L$125)+($H$255*Visualisation!$L$125)+($H$256*Visualisation!$L$125)+($H$257*Visualisation!$L$125)+($H$258*Visualisation!$L$125)+($H$259*Visualisation!$L$125)+($H$260*Visualisation!$L$125)+($H$261*Visualisation!$L$125)+($H$262*Visualisation!$L$125)+($H$263*Visualisation!$L$125)+($H$264*Visualisation!$L$125))*$BD$86</f>
        <v>0</v>
      </c>
      <c r="BU119" s="21">
        <f>($C$254*Visualisation!$L$125)+($D$254*Visualisation!$L$125)+($E$254*Visualisation!$L$125)+($F$254*Visualisation!$L$125)+($G$254*Visualisation!$L$125)+($H$254*Visualisation!$L$125)+($I$254*Visualisation!$L$125)+($J$254*Visualisation!$L$125)+($K$254*Visualisation!$L$125)+($L$254*Visualisation!$L$125)+($M$254*Visualisation!$L$125)+($N$254*Visualisation!$L$125)+($O$254*Visualisation!$L$125)+($P$254*Visualisation!$L$125)+($Q$254*Visualisation!$L$125)+($R$254*Visualisation!$L$125)</f>
        <v>0</v>
      </c>
      <c r="BV119" s="21"/>
      <c r="BW119" s="21"/>
      <c r="BX119" s="21">
        <f>(($I$249*Visualisation!$L$125)+($I$250*Visualisation!$L$125)+($I$251*Visualisation!$L$125)+($I$252*Visualisation!$L$125)+($I$253*Visualisation!$L$125)+($I$254*Visualisation!$L$125)+($I$255*Visualisation!$L$125)+($I$256*Visualisation!$L$125)+($I$257*Visualisation!$L$125)+($I$258*Visualisation!$L$125)+($I$259*Visualisation!$L$125)+($I$260*Visualisation!$L$125)+($I$261*Visualisation!$L$125)+($I$262*Visualisation!$L$125)+($I$263*Visualisation!$L$125)+($I$264*Visualisation!$L$125))*$BD$86</f>
        <v>0</v>
      </c>
      <c r="BY119" s="21">
        <f>($C$255*Visualisation!$L$125)+($D$255*Visualisation!$L$125)+($E$255*Visualisation!$L$125)+($F$255*Visualisation!$L$125)+($G$255*Visualisation!$L$125)+($H$255*Visualisation!$L$125)+($I$255*Visualisation!$L$125)+($J$255*Visualisation!$L$125)+($K$255*Visualisation!$L$125)+($L$255*Visualisation!$L$125)+($M$255*Visualisation!$L$125)+($N$255*Visualisation!$L$125)+($O$255*Visualisation!$L$125)+($P$255*Visualisation!$L$125)+($Q$255*Visualisation!$L$125)+($R$255*Visualisation!$L$125)</f>
        <v>0</v>
      </c>
      <c r="BZ119" s="2"/>
      <c r="CB119" s="21">
        <f>(($J$249*Visualisation!$L$125)+($J$250*Visualisation!$L$125)+($J$251*Visualisation!$L$125)+($J$252*Visualisation!$L$125)+($J$253*Visualisation!$L$125)+($J$254*Visualisation!$L$125)+($J$255*Visualisation!$L$125)+($J$256*Visualisation!$L$125)+($J$257*Visualisation!$L$125)+($J$258*Visualisation!$L$125)+($J$259*Visualisation!$L$125)+($J$260*Visualisation!$L$125)+($J$261*Visualisation!$L$125)+($J$262*Visualisation!$L$125)+($J$263*Visualisation!$L$125)+($J$264*Visualisation!$L$125))*$BD$86</f>
        <v>0</v>
      </c>
      <c r="CC119" s="21">
        <f>($C$256*Visualisation!$L$125)+($D$256*Visualisation!$L$125)+($E$256*Visualisation!$L$125)+($F$256*Visualisation!$L$125)+($G$256*Visualisation!$L$125)+($H$256*Visualisation!$L$125)+($I$256*Visualisation!$L$125)+($J$256*Visualisation!$L$125)+($K$256*Visualisation!$L$125)+($L$256*Visualisation!$L$125)+($M$256*Visualisation!$L$125)+($N$256*Visualisation!$L$125)+($O$256*Visualisation!$L$125)+($P$256*Visualisation!$L$125)+($Q$256*Visualisation!$L$125)+($R$256*Visualisation!$L$125)</f>
        <v>0</v>
      </c>
      <c r="CD119" s="2"/>
      <c r="CF119" s="21">
        <f>(($K$249*Visualisation!$L$125)+($K$250*Visualisation!$L$125)+($K$251*Visualisation!$L$125)+($K$252*Visualisation!$L$125)+($K$253*Visualisation!$L$125)+($K$254*Visualisation!$L$125)+($K$255*Visualisation!$L$125)+($K$256*Visualisation!$L$125)+($K$257*Visualisation!$L$125)+($K$258*Visualisation!$L$125)+($K$259*Visualisation!$L$125)+($K$260*Visualisation!$L$125)+($K$261*Visualisation!$L$125)+($K$262*Visualisation!$L$125)+($K$263*Visualisation!$L$125)+($K$264*Visualisation!$L$125))*$BD$86</f>
        <v>0</v>
      </c>
      <c r="CG119" s="21">
        <f>($C$257*Visualisation!$L$125)+($D$257*Visualisation!$L$125)+($E$257*Visualisation!$L$125)+($F$257*Visualisation!$L$125)+($G$257*Visualisation!$L$125)+($H$257*Visualisation!$L$125)+($I$257*Visualisation!$L$125)+($J$257*Visualisation!$L$125)+($K$257*Visualisation!$L$125)+($L$257*Visualisation!$L$125)+($M$257*Visualisation!$L$125)+($N$257*Visualisation!$L$125)+($O$257*Visualisation!$L$125)+($P$257*Visualisation!$L$125)+($Q$257*Visualisation!$L$125)+($R$257*Visualisation!$L$125)</f>
        <v>0</v>
      </c>
      <c r="CH119" s="2"/>
      <c r="CJ119" s="21">
        <f>(($L$249*Visualisation!$L$125)+($L$250*Visualisation!$L$125)+($L$251*Visualisation!$L$125)+($L$252*Visualisation!$L$125)+($L$253*Visualisation!$L$125)+($L$254*Visualisation!$L$125)+($L$255*Visualisation!$L$125)+($L$256*Visualisation!$L$125)+($L$257*Visualisation!$L$125)+($L$258*Visualisation!$L$125)+($L$259*Visualisation!$L$125)+($L$260*Visualisation!$L$125)+($L$261*Visualisation!$L$125)+($L$262*Visualisation!$L$125)+($L$263*Visualisation!$L$125)+($L$264*Visualisation!$L$125))*$BD$86</f>
        <v>0</v>
      </c>
      <c r="CK119" s="21">
        <f>($C$258*Visualisation!$L$125)+($D$258*Visualisation!$L$125)+($E$258*Visualisation!$L$125)+($F$258*Visualisation!$L$125)+($G$258*Visualisation!$L$125)+($H$258*Visualisation!$L$125)+($I$258*Visualisation!$L$125)+($J$258*Visualisation!$L$125)+($K$258*Visualisation!$L$125)+($L$258*Visualisation!$L$125)+($M$258*Visualisation!$L$125)+($N$258*Visualisation!$L$125)+($O$258*Visualisation!$L$125)+($P$258*Visualisation!$L$125)+($Q$258*Visualisation!$L$125)+($R$258*Visualisation!$L$125)</f>
        <v>0</v>
      </c>
      <c r="CL119" s="2"/>
      <c r="CN119" s="21">
        <f>(($M$249*Visualisation!$L$125)+($M$250*Visualisation!$L$125)+($M$251*Visualisation!$L$125)+($M$252*Visualisation!$L$125)+($M$253*Visualisation!$L$125)+($M$254*Visualisation!$L$125)+($M$255*Visualisation!$L$125)+($M$256*Visualisation!$L$125)+($M$257*Visualisation!$L$125)+($M$258*Visualisation!$L$125)+($M$259*Visualisation!$L$125)+($M$260*Visualisation!$L$125)+($M$261*Visualisation!$L$125)+($M$262*Visualisation!$L$125)+($M$263*Visualisation!$L$125)+($M$264*Visualisation!$L$125))*$BD$86</f>
        <v>0</v>
      </c>
      <c r="CO119" s="21">
        <f>($C$259*Visualisation!$L$125)+($D$259*Visualisation!$L$125)+($E$259*Visualisation!$L$125)+($F$259*Visualisation!$L$125)+($G$259*Visualisation!$L$125)+($H$259*Visualisation!$L$125)+($I$259*Visualisation!$L$125)+($J$259*Visualisation!$L$125)+($K$259*Visualisation!$L$125)+($L$259*Visualisation!$L$125)+($M$259*Visualisation!$L$125)+($N$259*Visualisation!$L$125)+($O$259*Visualisation!$L$125)+($P$259*Visualisation!$L$125)+($Q$259*Visualisation!$L$125)+($R$259*Visualisation!$L$125)</f>
        <v>0</v>
      </c>
      <c r="CP119" s="2"/>
      <c r="CR119" s="21">
        <f>(($N$249*Visualisation!$L$125)+($N$250*Visualisation!$L$125)+($N$251*Visualisation!$L$125)+($N$252*Visualisation!$L$125)+($N$253*Visualisation!$L$125)+($N$254*Visualisation!$L$125)+($N$255*Visualisation!$L$125)+($N$256*Visualisation!$L$125)+($N$257*Visualisation!$L$125)+($N$258*Visualisation!$L$125)+($N$259*Visualisation!$L$125)+($N$260*Visualisation!$L$125)+($N$261*Visualisation!$L$125)+($N$262*Visualisation!$L$125)+($N$263*Visualisation!$L$125)+($N$264*Visualisation!$L$125))*$BD$86</f>
        <v>0</v>
      </c>
      <c r="CS119" s="21">
        <f>($C$260*Visualisation!$L$125)+($D$260*Visualisation!$L$125)+($E$260*Visualisation!$L$125)+($F$260*Visualisation!$L$125)+($G$260*Visualisation!$L$125)+($H$260*Visualisation!$L$125)+($I$260*Visualisation!$L$125)+($J$260*Visualisation!$L$125)+($K$260*Visualisation!$L$125)+($L$260*Visualisation!$L$125)+($M$260*Visualisation!$L$125)+($N$260*Visualisation!$L$125)+($O$260*Visualisation!$L$125)+($P$260*Visualisation!$L$125)+($Q$260*Visualisation!$L$125)+($R$260*Visualisation!$L$125)</f>
        <v>0</v>
      </c>
      <c r="CT119" s="2"/>
      <c r="CV119" s="21">
        <f>(($O$249*Visualisation!$L$125)+($O$250*Visualisation!$L$125)+($O$251*Visualisation!$L$125)+($O$252*Visualisation!$L$125)+($O$253*Visualisation!$L$125)+($O$254*Visualisation!$L$125)+($O$255*Visualisation!$L$125)+($O$256*Visualisation!$L$125)+($O$257*Visualisation!$L$125)+($O$258*Visualisation!$L$125)+($O$259*Visualisation!$L$125)+($O$260*Visualisation!$L$125)+($O$261*Visualisation!$L$125)+($O$262*Visualisation!$L$125)+($O$263*Visualisation!$L$125)+($O$264*Visualisation!$L$125))*$BD$86</f>
        <v>0</v>
      </c>
      <c r="CW119" s="21">
        <f>($C$261*Visualisation!$L$125)+($D$261*Visualisation!$L$125)+($E$261*Visualisation!$L$125)+($F$261*Visualisation!$L$125)+($G$261*Visualisation!$L$125)+($H$261*Visualisation!$L$125)+($I$261*Visualisation!$L$125)+($J$261*Visualisation!$L$125)+($K$261*Visualisation!$L$125)+($L$261*Visualisation!$L$125)+($M$261*Visualisation!$L$125)+($N$261*Visualisation!$L$125)+($O$261*Visualisation!$L$125)+($P$261*Visualisation!$L$125)+($Q$261*Visualisation!$L$125)+($R$261*Visualisation!$L$125)</f>
        <v>0</v>
      </c>
      <c r="CX119" s="2"/>
      <c r="CZ119" s="21">
        <f>(($P$249*Visualisation!$L$125)+($P$250*Visualisation!$L$125)+($P$251*Visualisation!$L$125)+($P$252*Visualisation!$L$125)+($P$253*Visualisation!$L$125)+($P$254*Visualisation!$L$125)+($P$255*Visualisation!$L$125)+($P$256*Visualisation!$L$125)+($P$257*Visualisation!$L$125)+($P$258*Visualisation!$L$125)+($P$259*Visualisation!$L$125)+($P$260*Visualisation!$L$125)+($P$261*Visualisation!$L$125)+($P$262*Visualisation!$L$125)+($P$263*Visualisation!$L$125)+($P$264*Visualisation!$L$125))*$BD$86</f>
        <v>0</v>
      </c>
      <c r="DA119" s="21">
        <f>($C$262*Visualisation!$L$125)+($D$262*Visualisation!$L$125)+($E$262*Visualisation!$L$125)+($F$262*Visualisation!$L$125)+($G$262*Visualisation!$L$125)+($H$262*Visualisation!$L$125)+($I$262*Visualisation!$L$125)+($J$262*Visualisation!$L$125)+($K$262*Visualisation!$L$125)+($L$262*Visualisation!$L$125)+($M$262*Visualisation!$L$125)+($N$262*Visualisation!$L$125)+($O$262*Visualisation!$L$125)+($P$262*Visualisation!$L$125)+($Q$262*Visualisation!$L$125)+($R$262*Visualisation!$L$125)</f>
        <v>0</v>
      </c>
      <c r="DB119" s="2"/>
      <c r="DD119" s="21">
        <f>(($Q$249*Visualisation!$L$125)+($Q$250*Visualisation!$L$125)+($Q$251*Visualisation!$L$125)+($Q$252*Visualisation!$L$125)+($Q$253*Visualisation!$L$125)+($Q$254*Visualisation!$L$125)+($Q$255*Visualisation!$L$125)+($Q$256*Visualisation!$L$125)+($Q$257*Visualisation!$L$125)+($Q$258*Visualisation!$L$125)+($Q$259*Visualisation!$L$125)+($Q$260*Visualisation!$L$125)+($Q$261*Visualisation!$L$125)+($Q$262*Visualisation!$L$125)+($Q$263*Visualisation!$L$125)+($Q$264*Visualisation!$L$125))*$BD$86</f>
        <v>0</v>
      </c>
      <c r="DE119" s="21">
        <f>($C$263*Visualisation!$L$125)+($D$263*Visualisation!$L$125)+($E$263*Visualisation!$L$125)+($F$263*Visualisation!$L$125)+($G$263*Visualisation!$L$125)+($H$263*Visualisation!$L$125)+($I$263*Visualisation!$L$125)+($J$263*Visualisation!$L$125)+($K$263*Visualisation!$L$125)+($L$263*Visualisation!$L$125)+($M$263*Visualisation!$L$125)+($N$263*Visualisation!$L$125)+($O$263*Visualisation!$L$125)+($P$263*Visualisation!$L$125)+($Q$263*Visualisation!$L$125)+($R$263*Visualisation!$L$125)</f>
        <v>0</v>
      </c>
      <c r="DF119" s="2"/>
      <c r="DH119" s="21">
        <f>(($R$249*Visualisation!$L$125)+($R$250*Visualisation!$L$125)+($R$251*Visualisation!$L$125)+($R$252*Visualisation!$L$125)+($R$253*Visualisation!$L$125)+($R$254*Visualisation!$L$125)+($R$255*Visualisation!$L$125)+($R$256*Visualisation!$L$125)+($R$257*Visualisation!$L$125)+($R$258*Visualisation!$L$125)+($R$259*Visualisation!$L$125)+($R$260*Visualisation!$L$125)+($R$261*Visualisation!$L$125)+($R$262*Visualisation!$L$125)+($R$263*Visualisation!$L$125)+($R$264*Visualisation!$L$125))*$BD$86</f>
        <v>0</v>
      </c>
      <c r="DI119" s="21">
        <f>($C$264*Visualisation!$L$125)+($D$264*Visualisation!$L$125)+($E$264*Visualisation!$L$125)+($F$264*Visualisation!$L$125)+($G$264*Visualisation!$L$125)+($H$264*Visualisation!$L$125)+($I$264*Visualisation!$L$125)+($J$264*Visualisation!$L$125)+($K$264*Visualisation!$L$125)+($L$264*Visualisation!$L$125)+($M$264*Visualisation!$L$125)+($N$264*Visualisation!$L$125)+($O$264*Visualisation!$L$125)+($P$264*Visualisation!$L$125)+($Q$264*Visualisation!$L$125)+($R$264*Visualisation!$L$125)</f>
        <v>0</v>
      </c>
      <c r="DJ119" s="2"/>
      <c r="DO119" s="253"/>
    </row>
    <row r="120" spans="1:119">
      <c r="N120" s="1"/>
      <c r="O120" s="1"/>
      <c r="P120" s="1"/>
      <c r="Q120" s="1"/>
      <c r="R120" s="1"/>
      <c r="S120" s="1"/>
      <c r="T120" s="1"/>
      <c r="U120" s="1"/>
      <c r="V120" s="1"/>
      <c r="W120" s="249"/>
      <c r="X120" s="2"/>
      <c r="Y120" s="2"/>
      <c r="Z120" s="2"/>
      <c r="AA120" s="159" t="s">
        <v>233</v>
      </c>
      <c r="AB120" s="21">
        <f>IFERROR((C84*Visualisation!$L$117)+(C105*Visualisation!$L$118)+(C126*Visualisation!$L$119)+(C147*Visualisation!$L$120)+(C168*Visualisation!$L$121)+(C189*Visualisation!$L$122)+(C210*Visualisation!$L$123)+(C231*Visualisation!$L$124)+(C252*Visualisation!$L$125),"-")</f>
        <v>0.21038365827857336</v>
      </c>
      <c r="AC120" s="21">
        <f>IFERROR((D84*Visualisation!$L$117)+(D105*Visualisation!$L$118)+(D126*Visualisation!$L$119)+(D147*Visualisation!$L$120)+(D168*Visualisation!$L$121)+(D189*Visualisation!$L$122)+(D210*Visualisation!$L$123)+(D231*Visualisation!$L$124)+(D252*Visualisation!$L$125),"-")</f>
        <v>0.20977444684415858</v>
      </c>
      <c r="AD120" s="21">
        <f>IFERROR((E84*Visualisation!$L$117)+(E105*Visualisation!$L$118)+(E126*Visualisation!$L$119)+(E147*Visualisation!$L$120)+(E168*Visualisation!$L$121)+(E189*Visualisation!$L$122)+(E210*Visualisation!$L$123)+(E231*Visualisation!$L$124)+(E252*Visualisation!$L$125),"-")</f>
        <v>0.22229648845567743</v>
      </c>
      <c r="AE120" s="21">
        <f>IFERROR((F84*Visualisation!$L$117)+(F105*Visualisation!$L$118)+(F126*Visualisation!$L$119)+(F147*Visualisation!$L$120)+(F168*Visualisation!$L$121)+(F189*Visualisation!$L$122)+(F210*Visualisation!$L$123)+(F231*Visualisation!$L$124)+(F252*Visualisation!$L$125),"-")</f>
        <v>0</v>
      </c>
      <c r="AF120" s="21">
        <f>IFERROR((G84*Visualisation!$L$117)+(G105*Visualisation!$L$118)+(G126*Visualisation!$L$119)+(G147*Visualisation!$L$120)+(G168*Visualisation!$L$121)+(G189*Visualisation!$L$122)+(G210*Visualisation!$L$123)+(G231*Visualisation!$L$124)+(G252*Visualisation!$L$125),"-")</f>
        <v>7.9635436217584399E-7</v>
      </c>
      <c r="AG120" s="21">
        <f>IFERROR((H84*Visualisation!$L$117)+(H105*Visualisation!$L$118)+(H126*Visualisation!$L$119)+(H147*Visualisation!$L$120)+(H168*Visualisation!$L$121)+(H189*Visualisation!$L$122)+(H210*Visualisation!$L$123)+(H231*Visualisation!$L$124)+(H252*Visualisation!$L$125),"-")</f>
        <v>1.3995163277142344E-3</v>
      </c>
      <c r="AH120" s="21">
        <f>IFERROR((I84*Visualisation!$L$117)+(I105*Visualisation!$L$118)+(I126*Visualisation!$L$119)+(I147*Visualisation!$L$120)+(I168*Visualisation!$L$121)+(I189*Visualisation!$L$122)+(I210*Visualisation!$L$123)+(I231*Visualisation!$L$124)+(I252*Visualisation!$L$125),"-")</f>
        <v>0.29036931994424786</v>
      </c>
      <c r="AI120" s="21">
        <f>IFERROR((J84*Visualisation!$L$117)+(J105*Visualisation!$L$118)+(J126*Visualisation!$L$119)+(J147*Visualisation!$L$120)+(J168*Visualisation!$L$121)+(J189*Visualisation!$L$122)+(J210*Visualisation!$L$123)+(J231*Visualisation!$L$124)+(J252*Visualisation!$L$125),"-")</f>
        <v>9.3331758875936283E-2</v>
      </c>
      <c r="AJ120" s="21">
        <f>IFERROR((K84*Visualisation!$L$117)+(K105*Visualisation!$L$118)+(K126*Visualisation!$L$119)+(K147*Visualisation!$L$120)+(K168*Visualisation!$L$121)+(K189*Visualisation!$L$122)+(K210*Visualisation!$L$123)+(K231*Visualisation!$L$124)+(K252*Visualisation!$L$125),"-")</f>
        <v>0.12952809744516058</v>
      </c>
      <c r="AK120" s="21">
        <f>IFERROR((L84*Visualisation!$L$117)+(L105*Visualisation!$L$118)+(L126*Visualisation!$L$119)+(L147*Visualisation!$L$120)+(L168*Visualisation!$L$121)+(L189*Visualisation!$L$122)+(L210*Visualisation!$L$123)+(L231*Visualisation!$L$124)+(L252*Visualisation!$L$125),"-")</f>
        <v>0.20420925106413798</v>
      </c>
      <c r="AL120" s="21">
        <f>IFERROR((M84*Visualisation!$L$117)+(M105*Visualisation!$L$118)+(M126*Visualisation!$L$119)+(M147*Visualisation!$L$120)+(M168*Visualisation!$L$121)+(M189*Visualisation!$L$122)+(M210*Visualisation!$L$123)+(M231*Visualisation!$L$124)+(M252*Visualisation!$L$125),"-")</f>
        <v>3.6945434571360237E-3</v>
      </c>
      <c r="AM120" s="21">
        <f>IFERROR((N84*Visualisation!$L$117)+(N105*Visualisation!$L$118)+(N126*Visualisation!$L$119)+(N147*Visualisation!$L$120)+(N168*Visualisation!$L$121)+(N189*Visualisation!$L$122)+(N210*Visualisation!$L$123)+(N231*Visualisation!$L$124)+(N252*Visualisation!$L$125),"-")</f>
        <v>1.9164415500076731E-2</v>
      </c>
      <c r="AN120" s="21">
        <f>IFERROR((O84*Visualisation!$L$117)+(O105*Visualisation!$L$118)+(O126*Visualisation!$L$119)+(O147*Visualisation!$L$120)+(O168*Visualisation!$L$121)+(O189*Visualisation!$L$122)+(O210*Visualisation!$L$123)+(O231*Visualisation!$L$124)+(O252*Visualisation!$L$125),"-")</f>
        <v>0.9379304527187361</v>
      </c>
      <c r="AO120" s="21">
        <f>IFERROR((P84*Visualisation!$L$117)+(P105*Visualisation!$L$118)+(P126*Visualisation!$L$119)+(P147*Visualisation!$L$120)+(P168*Visualisation!$L$121)+(P189*Visualisation!$L$122)+(P210*Visualisation!$L$123)+(P231*Visualisation!$L$124)+(P252*Visualisation!$L$125),"-")</f>
        <v>8.2301486897293271E-3</v>
      </c>
      <c r="AP120" s="21">
        <f>IFERROR((Q84*Visualisation!$L$117)+(Q105*Visualisation!$L$118)+(Q126*Visualisation!$L$119)+(Q147*Visualisation!$L$120)+(Q168*Visualisation!$L$121)+(Q189*Visualisation!$L$122)+(Q210*Visualisation!$L$123)+(Q231*Visualisation!$L$124)+(Q252*Visualisation!$L$125),"-")</f>
        <v>1.5385831475558389E-4</v>
      </c>
      <c r="AQ120" s="202">
        <f>IFERROR((R84*Visualisation!$L$117)+(R105*Visualisation!$L$118)+(R126*Visualisation!$L$119)+(R147*Visualisation!$L$120)+(R168*Visualisation!$L$121)+(R189*Visualisation!$L$122)+(R210*Visualisation!$L$123)+(R231*Visualisation!$L$124)+(R252*Visualisation!$L$125),"-")</f>
        <v>1.5657267472257875E-3</v>
      </c>
      <c r="AR120" s="21">
        <f t="shared" si="10"/>
        <v>2.3320324790176286</v>
      </c>
      <c r="AS120" s="1"/>
      <c r="AT120" s="1"/>
      <c r="AU120" s="1"/>
      <c r="AV120" s="249"/>
      <c r="AY120" s="212" t="s">
        <v>246</v>
      </c>
      <c r="AZ120" s="214"/>
      <c r="BA120" s="214"/>
      <c r="BB120" s="214">
        <f>BA121-AZ121</f>
        <v>-1.6660729665967775</v>
      </c>
      <c r="BC120" s="21"/>
      <c r="BD120" s="214"/>
      <c r="BE120" s="214"/>
      <c r="BF120" s="214">
        <f>BE121-BD121</f>
        <v>-0.85428705948906414</v>
      </c>
      <c r="BG120" s="21"/>
      <c r="BH120" s="178"/>
      <c r="BI120" s="178"/>
      <c r="BJ120" s="214">
        <f>BI121-BH121</f>
        <v>-1.4026886202079638</v>
      </c>
      <c r="BK120" s="21"/>
      <c r="BL120" s="178"/>
      <c r="BM120" s="178"/>
      <c r="BN120" s="214">
        <f>BM121-BL121</f>
        <v>0.48379988894702808</v>
      </c>
      <c r="BO120" s="21"/>
      <c r="BP120" s="178"/>
      <c r="BQ120" s="178"/>
      <c r="BR120" s="214">
        <f>BQ121-BP121</f>
        <v>2.1173702922848996</v>
      </c>
      <c r="BS120" s="21"/>
      <c r="BT120" s="178"/>
      <c r="BU120" s="178"/>
      <c r="BV120" s="214">
        <f>BU121-BT121</f>
        <v>3.7081721672496055</v>
      </c>
      <c r="BW120" s="21"/>
      <c r="BX120" s="178"/>
      <c r="BY120" s="219"/>
      <c r="BZ120" s="214">
        <f>BY121-BX121</f>
        <v>-1.7982104140714776</v>
      </c>
      <c r="CB120" s="178"/>
      <c r="CC120" s="219"/>
      <c r="CD120" s="214">
        <f>CC121-CB121</f>
        <v>1.4273202008887755</v>
      </c>
      <c r="CF120" s="178"/>
      <c r="CG120" s="219"/>
      <c r="CH120" s="214">
        <f>CG121-CF121</f>
        <v>0.43638880395012514</v>
      </c>
      <c r="CJ120" s="178"/>
      <c r="CK120" s="219"/>
      <c r="CL120" s="214">
        <f>CK121-CJ121</f>
        <v>3.8427798337115071E-3</v>
      </c>
      <c r="CN120" s="178"/>
      <c r="CO120" s="219"/>
      <c r="CP120" s="214">
        <f>CO121-CN121</f>
        <v>1.2196346474328728</v>
      </c>
      <c r="CR120" s="178"/>
      <c r="CS120" s="219"/>
      <c r="CT120" s="214">
        <f>CS121-CR121</f>
        <v>2.940270792670082</v>
      </c>
      <c r="CV120" s="178"/>
      <c r="CW120" s="219"/>
      <c r="CX120" s="214">
        <f>CW121-CV121</f>
        <v>-13.391341973394843</v>
      </c>
      <c r="CZ120" s="178"/>
      <c r="DA120" s="219"/>
      <c r="DB120" s="214">
        <f>DA121-CZ121</f>
        <v>1.6198058406013822</v>
      </c>
      <c r="DD120" s="178"/>
      <c r="DE120" s="219"/>
      <c r="DF120" s="214">
        <f>DE121-DD121</f>
        <v>0.9409716295404047</v>
      </c>
      <c r="DH120" s="178"/>
      <c r="DI120" s="219"/>
      <c r="DJ120" s="214">
        <f>DI121-DH121</f>
        <v>4.2634862044066608</v>
      </c>
      <c r="DO120" s="253"/>
    </row>
    <row r="121" spans="1:119" ht="17.100000000000001" customHeight="1">
      <c r="A121" s="185" t="s">
        <v>251</v>
      </c>
      <c r="B121" s="160" t="s">
        <v>35</v>
      </c>
      <c r="C121" s="43" t="s">
        <v>301</v>
      </c>
      <c r="D121" s="43" t="s">
        <v>151</v>
      </c>
      <c r="E121" s="43" t="s">
        <v>242</v>
      </c>
      <c r="F121" s="43" t="s">
        <v>243</v>
      </c>
      <c r="G121" s="43" t="s">
        <v>244</v>
      </c>
      <c r="H121" s="43" t="s">
        <v>203</v>
      </c>
      <c r="I121" s="43" t="s">
        <v>204</v>
      </c>
      <c r="J121" s="26" t="s">
        <v>73</v>
      </c>
      <c r="K121" s="26" t="s">
        <v>72</v>
      </c>
      <c r="L121" s="26" t="s">
        <v>71</v>
      </c>
      <c r="M121" s="43" t="s">
        <v>70</v>
      </c>
      <c r="N121" s="43" t="s">
        <v>338</v>
      </c>
      <c r="O121" s="43" t="s">
        <v>89</v>
      </c>
      <c r="P121" s="43" t="s">
        <v>88</v>
      </c>
      <c r="Q121" s="43" t="s">
        <v>87</v>
      </c>
      <c r="R121" s="26" t="s">
        <v>325</v>
      </c>
      <c r="U121" s="1"/>
      <c r="V121" s="1"/>
      <c r="W121" s="249"/>
      <c r="X121" s="2"/>
      <c r="Y121" s="2"/>
      <c r="Z121" s="2"/>
      <c r="AA121" s="159" t="s">
        <v>234</v>
      </c>
      <c r="AB121" s="21">
        <f>IFERROR((C85*Visualisation!$L$117)+(C106*Visualisation!$L$118)+(C127*Visualisation!$L$119)+(C148*Visualisation!$L$120)+(C169*Visualisation!$L$121)+(C190*Visualisation!$L$122)+(C211*Visualisation!$L$123)+(C232*Visualisation!$L$124)+(C253*Visualisation!$L$125),"-")</f>
        <v>0.21214798460903245</v>
      </c>
      <c r="AC121" s="21">
        <f>IFERROR((D85*Visualisation!$L$117)+(D106*Visualisation!$L$118)+(D127*Visualisation!$L$119)+(D148*Visualisation!$L$120)+(D169*Visualisation!$L$121)+(D190*Visualisation!$L$122)+(D211*Visualisation!$L$123)+(D232*Visualisation!$L$124)+(D253*Visualisation!$L$125),"-")</f>
        <v>0.21134410035946399</v>
      </c>
      <c r="AD121" s="21">
        <f>IFERROR((E85*Visualisation!$L$117)+(E106*Visualisation!$L$118)+(E127*Visualisation!$L$119)+(E148*Visualisation!$L$120)+(E169*Visualisation!$L$121)+(E190*Visualisation!$L$122)+(E211*Visualisation!$L$123)+(E232*Visualisation!$L$124)+(E253*Visualisation!$L$125),"-")</f>
        <v>0.22318750237812307</v>
      </c>
      <c r="AE121" s="21">
        <f>IFERROR((F85*Visualisation!$L$117)+(F106*Visualisation!$L$118)+(F127*Visualisation!$L$119)+(F148*Visualisation!$L$120)+(F169*Visualisation!$L$121)+(F190*Visualisation!$L$122)+(F211*Visualisation!$L$123)+(F232*Visualisation!$L$124)+(F253*Visualisation!$L$125),"-")</f>
        <v>0.2002862177474018</v>
      </c>
      <c r="AF121" s="21">
        <f>IFERROR((G85*Visualisation!$L$117)+(G106*Visualisation!$L$118)+(G127*Visualisation!$L$119)+(G148*Visualisation!$L$120)+(G169*Visualisation!$L$121)+(G190*Visualisation!$L$122)+(G211*Visualisation!$L$123)+(G232*Visualisation!$L$124)+(G253*Visualisation!$L$125),"-")</f>
        <v>0</v>
      </c>
      <c r="AG121" s="21">
        <f>IFERROR((H85*Visualisation!$L$117)+(H106*Visualisation!$L$118)+(H127*Visualisation!$L$119)+(H148*Visualisation!$L$120)+(H169*Visualisation!$L$121)+(H190*Visualisation!$L$122)+(H211*Visualisation!$L$123)+(H232*Visualisation!$L$124)+(H253*Visualisation!$L$125),"-")</f>
        <v>1.4578521944209777E-3</v>
      </c>
      <c r="AH121" s="21">
        <f>IFERROR((I85*Visualisation!$L$117)+(I106*Visualisation!$L$118)+(I127*Visualisation!$L$119)+(I148*Visualisation!$L$120)+(I169*Visualisation!$L$121)+(I190*Visualisation!$L$122)+(I211*Visualisation!$L$123)+(I232*Visualisation!$L$124)+(I253*Visualisation!$L$125),"-")</f>
        <v>0.29567156366239267</v>
      </c>
      <c r="AI121" s="21">
        <f>IFERROR((J85*Visualisation!$L$117)+(J106*Visualisation!$L$118)+(J127*Visualisation!$L$119)+(J148*Visualisation!$L$120)+(J169*Visualisation!$L$121)+(J190*Visualisation!$L$122)+(J211*Visualisation!$L$123)+(J232*Visualisation!$L$124)+(J253*Visualisation!$L$125),"-")</f>
        <v>9.8836607170632571E-2</v>
      </c>
      <c r="AJ121" s="21">
        <f>IFERROR((K85*Visualisation!$L$117)+(K106*Visualisation!$L$118)+(K127*Visualisation!$L$119)+(K148*Visualisation!$L$120)+(K169*Visualisation!$L$121)+(K190*Visualisation!$L$122)+(K211*Visualisation!$L$123)+(K232*Visualisation!$L$124)+(K253*Visualisation!$L$125),"-")</f>
        <v>0.13462710462831431</v>
      </c>
      <c r="AK121" s="21">
        <f>IFERROR((L85*Visualisation!$L$117)+(L106*Visualisation!$L$118)+(L127*Visualisation!$L$119)+(L148*Visualisation!$L$120)+(L169*Visualisation!$L$121)+(L190*Visualisation!$L$122)+(L211*Visualisation!$L$123)+(L232*Visualisation!$L$124)+(L253*Visualisation!$L$125),"-")</f>
        <v>0.20629878028813192</v>
      </c>
      <c r="AL121" s="21">
        <f>IFERROR((M85*Visualisation!$L$117)+(M106*Visualisation!$L$118)+(M127*Visualisation!$L$119)+(M148*Visualisation!$L$120)+(M169*Visualisation!$L$121)+(M190*Visualisation!$L$122)+(M211*Visualisation!$L$123)+(M232*Visualisation!$L$124)+(M253*Visualisation!$L$125),"-")</f>
        <v>0.20584321691137514</v>
      </c>
      <c r="AM121" s="21">
        <f>IFERROR((N85*Visualisation!$L$117)+(N106*Visualisation!$L$118)+(N127*Visualisation!$L$119)+(N148*Visualisation!$L$120)+(N169*Visualisation!$L$121)+(N190*Visualisation!$L$122)+(N211*Visualisation!$L$123)+(N232*Visualisation!$L$124)+(N253*Visualisation!$L$125),"-")</f>
        <v>2.0844221063601079E-2</v>
      </c>
      <c r="AN121" s="21">
        <f>IFERROR((O85*Visualisation!$L$117)+(O106*Visualisation!$L$118)+(O127*Visualisation!$L$119)+(O148*Visualisation!$L$120)+(O169*Visualisation!$L$121)+(O190*Visualisation!$L$122)+(O211*Visualisation!$L$123)+(O232*Visualisation!$L$124)+(O253*Visualisation!$L$125),"-")</f>
        <v>0.93866711087820698</v>
      </c>
      <c r="AO121" s="21">
        <f>IFERROR((P85*Visualisation!$L$117)+(P106*Visualisation!$L$118)+(P127*Visualisation!$L$119)+(P148*Visualisation!$L$120)+(P169*Visualisation!$L$121)+(P190*Visualisation!$L$122)+(P211*Visualisation!$L$123)+(P232*Visualisation!$L$124)+(P253*Visualisation!$L$125),"-")</f>
        <v>0.20885840970320008</v>
      </c>
      <c r="AP121" s="21">
        <f>IFERROR((Q85*Visualisation!$L$117)+(Q106*Visualisation!$L$118)+(Q127*Visualisation!$L$119)+(Q148*Visualisation!$L$120)+(Q169*Visualisation!$L$121)+(Q190*Visualisation!$L$122)+(Q211*Visualisation!$L$123)+(Q232*Visualisation!$L$124)+(Q253*Visualisation!$L$125),"-")</f>
        <v>0.20021827314387675</v>
      </c>
      <c r="AQ121" s="202">
        <f>IFERROR((R85*Visualisation!$L$117)+(R106*Visualisation!$L$118)+(R127*Visualisation!$L$119)+(R148*Visualisation!$L$120)+(R169*Visualisation!$L$121)+(R190*Visualisation!$L$122)+(R211*Visualisation!$L$123)+(R232*Visualisation!$L$124)+(R253*Visualisation!$L$125),"-")</f>
        <v>1.8688635151741962E-3</v>
      </c>
      <c r="AR121" s="21">
        <f t="shared" si="10"/>
        <v>3.1601578082533481</v>
      </c>
      <c r="AS121" s="1"/>
      <c r="AT121" s="1"/>
      <c r="AU121" s="1"/>
      <c r="AV121" s="249"/>
      <c r="AY121" s="213" t="s">
        <v>253</v>
      </c>
      <c r="AZ121" s="178">
        <f>SUM(AZ111:AZ119)*$BD$86</f>
        <v>2.9319785940443754</v>
      </c>
      <c r="BA121" s="178">
        <f>SUM(BA111:BA119)</f>
        <v>1.2659056274475979</v>
      </c>
      <c r="BB121" s="178"/>
      <c r="BC121" s="22"/>
      <c r="BD121" s="178">
        <f>SUM(BD111:BD119)*$BD$86</f>
        <v>2.5256420841736187</v>
      </c>
      <c r="BE121" s="178">
        <f>SUM(BE111:BE119)</f>
        <v>1.6713550246845545</v>
      </c>
      <c r="BF121" s="178"/>
      <c r="BG121" s="22"/>
      <c r="BH121" s="178">
        <f>SUM(BH111:BH119)*$BD$86</f>
        <v>2.8579018078148475</v>
      </c>
      <c r="BI121" s="178">
        <f>SUM(BI111:BI119)</f>
        <v>1.4552131876068837</v>
      </c>
      <c r="BJ121" s="178"/>
      <c r="BK121" s="22"/>
      <c r="BL121" s="178">
        <f>SUM(BL111:BL119)*$BD$86</f>
        <v>1.8482325900705996</v>
      </c>
      <c r="BM121" s="178">
        <f>SUM(BM111:BM119)</f>
        <v>2.3320324790176277</v>
      </c>
      <c r="BN121" s="178"/>
      <c r="BO121" s="22"/>
      <c r="BP121" s="178">
        <f>SUM(BP111:BP119)*$BD$86</f>
        <v>1.0427875159684479</v>
      </c>
      <c r="BQ121" s="178">
        <f>SUM(BQ111:BQ119)</f>
        <v>3.1601578082533477</v>
      </c>
      <c r="BR121" s="178"/>
      <c r="BS121" s="22"/>
      <c r="BT121" s="178">
        <f>SUM(BT111:BT119)*$BD$86</f>
        <v>0.25861742352343731</v>
      </c>
      <c r="BU121" s="178">
        <f>SUM(BU111:BU119)</f>
        <v>3.9667895907730428</v>
      </c>
      <c r="BV121" s="178"/>
      <c r="BW121" s="22"/>
      <c r="BX121" s="178">
        <f>SUM(BX111:BX119)*$BD$86</f>
        <v>3.3856079780780624</v>
      </c>
      <c r="BY121" s="178">
        <f>SUM(BY111:BY119)</f>
        <v>1.5873975640065847</v>
      </c>
      <c r="BZ121" s="214"/>
      <c r="CB121" s="178">
        <f>SUM(CB111:CB119)*$BD$86</f>
        <v>1.7685989188158306</v>
      </c>
      <c r="CC121" s="178">
        <f>SUM(CC111:CC119)</f>
        <v>3.1959191197046062</v>
      </c>
      <c r="CD121" s="214"/>
      <c r="CF121" s="178">
        <f>SUM(CF111:CF119)*$BD$86</f>
        <v>2.4859971883730738</v>
      </c>
      <c r="CG121" s="178">
        <f>SUM(CG111:CG119)</f>
        <v>2.922385992323199</v>
      </c>
      <c r="CH121" s="214"/>
      <c r="CJ121" s="178">
        <f>SUM(CJ111:CJ119)*$BD$86</f>
        <v>2.0964578148874065</v>
      </c>
      <c r="CK121" s="178">
        <f>SUM(CK111:CK119)</f>
        <v>2.100300594721118</v>
      </c>
      <c r="CL121" s="214"/>
      <c r="CN121" s="178">
        <f>SUM(CN111:CN119)*$BD$86</f>
        <v>1.4873152587285285</v>
      </c>
      <c r="CO121" s="178">
        <f>SUM(CO111:CO119)</f>
        <v>2.7069499061614013</v>
      </c>
      <c r="CP121" s="214"/>
      <c r="CR121" s="178">
        <f>SUM(CR111:CR119)*$BD$86</f>
        <v>0.67981187680467325</v>
      </c>
      <c r="CS121" s="178">
        <f>SUM(CS111:CS119)</f>
        <v>3.6200826694747552</v>
      </c>
      <c r="CT121" s="214"/>
      <c r="CV121" s="178">
        <f>SUM(CV111:CV119)*$BD$86</f>
        <v>13.927137900494214</v>
      </c>
      <c r="CW121" s="178">
        <f>SUM(CW111:CW119)</f>
        <v>0.53579592709937218</v>
      </c>
      <c r="CX121" s="214"/>
      <c r="CZ121" s="178">
        <f>SUM(CZ111:CZ119)*$BD$86</f>
        <v>1.3060676035489531</v>
      </c>
      <c r="DA121" s="178">
        <f>SUM(DA111:DA119)</f>
        <v>2.9258734441503353</v>
      </c>
      <c r="DB121" s="214"/>
      <c r="DD121" s="178">
        <f>SUM(DD111:DD119)*$BD$86</f>
        <v>1.6419679950730826</v>
      </c>
      <c r="DE121" s="178">
        <f>SUM(DE111:DE119)</f>
        <v>2.5829396246134873</v>
      </c>
      <c r="DF121" s="214"/>
      <c r="DH121" s="178">
        <f>SUM(DH111:DH119)*$BD$86</f>
        <v>3.6415522413600306E-2</v>
      </c>
      <c r="DI121" s="178">
        <f>SUM(DI111:DI119)</f>
        <v>4.2999017268202611</v>
      </c>
      <c r="DJ121" s="214"/>
      <c r="DO121" s="253"/>
    </row>
    <row r="122" spans="1:119" ht="15.75">
      <c r="A122" s="184">
        <v>66</v>
      </c>
      <c r="B122" s="161" t="s">
        <v>207</v>
      </c>
      <c r="C122" s="181" t="s">
        <v>42</v>
      </c>
      <c r="D122" s="155" t="s">
        <v>43</v>
      </c>
      <c r="E122" s="155" t="s">
        <v>44</v>
      </c>
      <c r="F122" s="155" t="s">
        <v>334</v>
      </c>
      <c r="G122" s="155" t="s">
        <v>161</v>
      </c>
      <c r="H122" s="155" t="s">
        <v>162</v>
      </c>
      <c r="I122" s="155" t="s">
        <v>56</v>
      </c>
      <c r="J122" s="155" t="s">
        <v>57</v>
      </c>
      <c r="K122" s="155" t="s">
        <v>58</v>
      </c>
      <c r="L122" s="155" t="s">
        <v>306</v>
      </c>
      <c r="M122" s="155" t="s">
        <v>307</v>
      </c>
      <c r="N122" s="155" t="s">
        <v>308</v>
      </c>
      <c r="O122" s="155" t="s">
        <v>309</v>
      </c>
      <c r="P122" s="155" t="s">
        <v>310</v>
      </c>
      <c r="Q122" s="155" t="s">
        <v>311</v>
      </c>
      <c r="R122" s="155" t="s">
        <v>205</v>
      </c>
      <c r="S122" s="170" t="s">
        <v>154</v>
      </c>
      <c r="T122" s="173">
        <f>T123*BD86</f>
        <v>-4.3076961861649783E-2</v>
      </c>
      <c r="U122" s="1"/>
      <c r="V122" s="1"/>
      <c r="W122" s="249"/>
      <c r="X122" s="2"/>
      <c r="Y122" s="2"/>
      <c r="Z122" s="2"/>
      <c r="AA122" s="159" t="s">
        <v>235</v>
      </c>
      <c r="AB122" s="21">
        <f>IFERROR((C86*Visualisation!$L$117)+(C107*Visualisation!$L$118)+(C128*Visualisation!$L$119)+(C149*Visualisation!$L$120)+(C170*Visualisation!$L$121)+(C191*Visualisation!$L$122)+(C212*Visualisation!$L$123)+(C233*Visualisation!$L$124)+(C254*Visualisation!$L$125),"-")</f>
        <v>0.21199804580894077</v>
      </c>
      <c r="AC122" s="21">
        <f>IFERROR((D86*Visualisation!$L$117)+(D107*Visualisation!$L$118)+(D128*Visualisation!$L$119)+(D149*Visualisation!$L$120)+(D170*Visualisation!$L$121)+(D191*Visualisation!$L$122)+(D212*Visualisation!$L$123)+(D233*Visualisation!$L$124)+(D254*Visualisation!$L$125),"-")</f>
        <v>0.21096990474529151</v>
      </c>
      <c r="AD122" s="21">
        <f>IFERROR((E86*Visualisation!$L$117)+(E107*Visualisation!$L$118)+(E128*Visualisation!$L$119)+(E149*Visualisation!$L$120)+(E170*Visualisation!$L$121)+(E191*Visualisation!$L$122)+(E212*Visualisation!$L$123)+(E233*Visualisation!$L$124)+(E254*Visualisation!$L$125),"-")</f>
        <v>0.2162108337276665</v>
      </c>
      <c r="AE122" s="21">
        <f>IFERROR((F86*Visualisation!$L$117)+(F107*Visualisation!$L$118)+(F128*Visualisation!$L$119)+(F149*Visualisation!$L$120)+(F170*Visualisation!$L$121)+(F191*Visualisation!$L$122)+(F212*Visualisation!$L$123)+(F233*Visualisation!$L$124)+(F254*Visualisation!$L$125),"-")</f>
        <v>0.20167353089436377</v>
      </c>
      <c r="AF122" s="21">
        <f>IFERROR((G86*Visualisation!$L$117)+(G107*Visualisation!$L$118)+(G128*Visualisation!$L$119)+(G149*Visualisation!$L$120)+(G170*Visualisation!$L$121)+(G191*Visualisation!$L$122)+(G212*Visualisation!$L$123)+(G233*Visualisation!$L$124)+(G254*Visualisation!$L$125),"-")</f>
        <v>0.20060018300338323</v>
      </c>
      <c r="AG122" s="21">
        <f>IFERROR((H86*Visualisation!$L$117)+(H107*Visualisation!$L$118)+(H128*Visualisation!$L$119)+(H149*Visualisation!$L$120)+(H170*Visualisation!$L$121)+(H191*Visualisation!$L$122)+(H212*Visualisation!$L$123)+(H233*Visualisation!$L$124)+(H254*Visualisation!$L$125),"-")</f>
        <v>0</v>
      </c>
      <c r="AH122" s="21">
        <f>IFERROR((I86*Visualisation!$L$117)+(I107*Visualisation!$L$118)+(I128*Visualisation!$L$119)+(I149*Visualisation!$L$120)+(I170*Visualisation!$L$121)+(I191*Visualisation!$L$122)+(I212*Visualisation!$L$123)+(I233*Visualisation!$L$124)+(I254*Visualisation!$L$125),"-")</f>
        <v>0.3033662649612125</v>
      </c>
      <c r="AI122" s="21">
        <f>IFERROR((J86*Visualisation!$L$117)+(J107*Visualisation!$L$118)+(J128*Visualisation!$L$119)+(J149*Visualisation!$L$120)+(J170*Visualisation!$L$121)+(J191*Visualisation!$L$122)+(J212*Visualisation!$L$123)+(J233*Visualisation!$L$124)+(J254*Visualisation!$L$125),"-")</f>
        <v>0.30673807099906675</v>
      </c>
      <c r="AJ122" s="21">
        <f>IFERROR((K86*Visualisation!$L$117)+(K107*Visualisation!$L$118)+(K128*Visualisation!$L$119)+(K149*Visualisation!$L$120)+(K170*Visualisation!$L$121)+(K191*Visualisation!$L$122)+(K212*Visualisation!$L$123)+(K233*Visualisation!$L$124)+(K254*Visualisation!$L$125),"-")</f>
        <v>0.33624080626267117</v>
      </c>
      <c r="AK122" s="21">
        <f>IFERROR((L86*Visualisation!$L$117)+(L107*Visualisation!$L$118)+(L128*Visualisation!$L$119)+(L149*Visualisation!$L$120)+(L170*Visualisation!$L$121)+(L191*Visualisation!$L$122)+(L212*Visualisation!$L$123)+(L233*Visualisation!$L$124)+(L254*Visualisation!$L$125),"-")</f>
        <v>0.20846272043439185</v>
      </c>
      <c r="AL122" s="21">
        <f>IFERROR((M86*Visualisation!$L$117)+(M107*Visualisation!$L$118)+(M128*Visualisation!$L$119)+(M149*Visualisation!$L$120)+(M170*Visualisation!$L$121)+(M191*Visualisation!$L$122)+(M212*Visualisation!$L$123)+(M233*Visualisation!$L$124)+(M254*Visualisation!$L$125),"-")</f>
        <v>0.20862461834598878</v>
      </c>
      <c r="AM122" s="21">
        <f>IFERROR((N86*Visualisation!$L$117)+(N107*Visualisation!$L$118)+(N128*Visualisation!$L$119)+(N149*Visualisation!$L$120)+(N170*Visualisation!$L$121)+(N191*Visualisation!$L$122)+(N212*Visualisation!$L$123)+(N233*Visualisation!$L$124)+(N254*Visualisation!$L$125),"-")</f>
        <v>0.21660250688366184</v>
      </c>
      <c r="AN122" s="21">
        <f>IFERROR((O86*Visualisation!$L$117)+(O107*Visualisation!$L$118)+(O128*Visualisation!$L$119)+(O149*Visualisation!$L$120)+(O170*Visualisation!$L$121)+(O191*Visualisation!$L$122)+(O212*Visualisation!$L$123)+(O233*Visualisation!$L$124)+(O254*Visualisation!$L$125),"-")</f>
        <v>0.93907663738691627</v>
      </c>
      <c r="AO122" s="21">
        <f>IFERROR((P86*Visualisation!$L$117)+(P107*Visualisation!$L$118)+(P128*Visualisation!$L$119)+(P149*Visualisation!$L$120)+(P170*Visualisation!$L$121)+(P191*Visualisation!$L$122)+(P212*Visualisation!$L$123)+(P233*Visualisation!$L$124)+(P254*Visualisation!$L$125),"-")</f>
        <v>0.2053937203779827</v>
      </c>
      <c r="AP122" s="21">
        <f>IFERROR((Q86*Visualisation!$L$117)+(Q107*Visualisation!$L$118)+(Q128*Visualisation!$L$119)+(Q149*Visualisation!$L$120)+(Q170*Visualisation!$L$121)+(Q191*Visualisation!$L$122)+(Q212*Visualisation!$L$123)+(Q233*Visualisation!$L$124)+(Q254*Visualisation!$L$125),"-")</f>
        <v>0.20000412050071795</v>
      </c>
      <c r="AQ122" s="202">
        <f>IFERROR((R86*Visualisation!$L$117)+(R107*Visualisation!$L$118)+(R128*Visualisation!$L$119)+(R149*Visualisation!$L$120)+(R170*Visualisation!$L$121)+(R191*Visualisation!$L$122)+(R212*Visualisation!$L$123)+(R233*Visualisation!$L$124)+(R254*Visualisation!$L$125),"-")</f>
        <v>8.2762644078741008E-4</v>
      </c>
      <c r="AR122" s="21">
        <f t="shared" si="10"/>
        <v>3.9667895907730433</v>
      </c>
      <c r="AS122" s="1"/>
      <c r="AT122" s="1"/>
      <c r="AU122" s="1"/>
      <c r="AV122" s="249"/>
      <c r="DO122" s="253"/>
    </row>
    <row r="123" spans="1:119" ht="15.75">
      <c r="A123" s="35" t="s">
        <v>51</v>
      </c>
      <c r="B123" s="159" t="s">
        <v>230</v>
      </c>
      <c r="C123" s="162">
        <f>IF((Visualisation!E$66-Visualisation!$E$66)&gt;0,(1-(EXP(-(((Visualisation!E$66-Visualisation!$E$66)^2)/(2*($T$122^2)))))),0)</f>
        <v>0</v>
      </c>
      <c r="D123" s="162">
        <f>IF((Visualisation!F$66-Visualisation!$E$66)&gt;0,(1-(EXP(-(((Visualisation!F$66-Visualisation!$E$66)^2)/(2*($T$122^2)))))),0)</f>
        <v>0</v>
      </c>
      <c r="E123" s="162">
        <f>IF((Visualisation!G$66-Visualisation!$E$66)&gt;0,(1-(EXP(-(((Visualisation!G$66-Visualisation!$E$66)^2)/(2*($T$122^2)))))),0)</f>
        <v>0</v>
      </c>
      <c r="F123" s="162">
        <f>IF((Visualisation!H$66-Visualisation!$E$66)&gt;0,(1-(EXP(-(((Visualisation!H$66-Visualisation!$E$66)^2)/(2*($T$122^2)))))),0)</f>
        <v>0</v>
      </c>
      <c r="G123" s="162">
        <f>IF((Visualisation!I$66-Visualisation!$E$66)&gt;0,(1-(EXP(-(((Visualisation!I$66-Visualisation!$E$66)^2)/(2*($T$122^2)))))),0)</f>
        <v>0</v>
      </c>
      <c r="H123" s="162">
        <f>IF((Visualisation!J$66-Visualisation!$E$66)&gt;0,(1-(EXP(-(((Visualisation!J$66-Visualisation!$E$66)^2)/(2*($T$122^2)))))),0)</f>
        <v>0</v>
      </c>
      <c r="I123" s="162">
        <f>IF((Visualisation!K$66-Visualisation!$E$66)&gt;0,(1-(EXP(-(((Visualisation!K$66-Visualisation!$E$66)^2)/(2*($T$122^2)))))),0)</f>
        <v>9.8085195911661094E-2</v>
      </c>
      <c r="J123" s="162">
        <f>IF((Visualisation!L$66-Visualisation!$E$66)&gt;0,(1-(EXP(-(((Visualisation!L$66-Visualisation!$E$66)^2)/(2*($T$122^2)))))),0)</f>
        <v>0.10870170872411133</v>
      </c>
      <c r="K123" s="162">
        <f>IF((Visualisation!M$66-Visualisation!$E$66)&gt;0,(1-(EXP(-(((Visualisation!M$66-Visualisation!$E$66)^2)/(2*($T$122^2)))))),0)</f>
        <v>8.7777952546696736E-2</v>
      </c>
      <c r="L123" s="162">
        <f>IF((Visualisation!N$66-Visualisation!$E$66)&gt;0,(1-(EXP(-(((Visualisation!N$66-Visualisation!$E$66)^2)/(2*($T$122^2)))))),0)</f>
        <v>2.3946481223752203E-3</v>
      </c>
      <c r="M123" s="162">
        <f>IF((Visualisation!O$66-Visualisation!$E$66)&gt;0,(1-(EXP(-(((Visualisation!O$66-Visualisation!$E$66)^2)/(2*($T$122^2)))))),0)</f>
        <v>2.949924188487163E-3</v>
      </c>
      <c r="N123" s="162">
        <f>IF((Visualisation!P$66-Visualisation!$E$66)&gt;0,(1-(EXP(-(((Visualisation!P$66-Visualisation!$E$66)^2)/(2*($T$122^2)))))),0)</f>
        <v>8.894524047426966E-4</v>
      </c>
      <c r="O123" s="162">
        <f>IF((Visualisation!Q$66-Visualisation!$E$66)&gt;0,(1-(EXP(-(((Visualisation!Q$66-Visualisation!$E$66)^2)/(2*($T$122^2)))))),0)</f>
        <v>0.97496724681288816</v>
      </c>
      <c r="P123" s="162">
        <f>IF((Visualisation!R$66-Visualisation!$E$66)&gt;0,(1-(EXP(-(((Visualisation!R$66-Visualisation!$E$66)^2)/(2*($T$122^2)))))),0)</f>
        <v>0</v>
      </c>
      <c r="Q123" s="162">
        <f>IF((Visualisation!S$66-Visualisation!$E$66)&gt;0,(1-(EXP(-(((Visualisation!S$66-Visualisation!$E$66)^2)/(2*($T$122^2)))))),0)</f>
        <v>0</v>
      </c>
      <c r="R123" s="162">
        <f>IF((Visualisation!T$66-Visualisation!$E$66)&gt;0,(1-(EXP(-(((Visualisation!T$66-Visualisation!$E$66)^2)/(2*($T$122^2)))))),0)</f>
        <v>0</v>
      </c>
      <c r="S123" s="170" t="s">
        <v>340</v>
      </c>
      <c r="T123" s="174">
        <f>Svalues!U46</f>
        <v>4.3076961861649783E-2</v>
      </c>
      <c r="U123" s="1"/>
      <c r="V123" s="1"/>
      <c r="W123" s="249"/>
      <c r="X123" s="2"/>
      <c r="Y123" s="2"/>
      <c r="Z123" s="2"/>
      <c r="AA123" s="159" t="s">
        <v>236</v>
      </c>
      <c r="AB123" s="21">
        <f>IFERROR((C87*Visualisation!$L$117)+(C108*Visualisation!$L$118)+(C129*Visualisation!$L$119)+(C150*Visualisation!$L$120)+(C171*Visualisation!$L$121)+(C192*Visualisation!$L$122)+(C213*Visualisation!$L$123)+(C234*Visualisation!$L$124)+(C255*Visualisation!$L$125),"-")</f>
        <v>0.2070715220207669</v>
      </c>
      <c r="AC123" s="21">
        <f>IFERROR((D87*Visualisation!$L$117)+(D108*Visualisation!$L$118)+(D129*Visualisation!$L$119)+(D150*Visualisation!$L$120)+(D171*Visualisation!$L$121)+(D192*Visualisation!$L$122)+(D213*Visualisation!$L$123)+(D234*Visualisation!$L$124)+(D255*Visualisation!$L$125),"-")</f>
        <v>0.20675497080629301</v>
      </c>
      <c r="AD123" s="21">
        <f>IFERROR((E87*Visualisation!$L$117)+(E108*Visualisation!$L$118)+(E129*Visualisation!$L$119)+(E150*Visualisation!$L$120)+(E171*Visualisation!$L$121)+(E192*Visualisation!$L$122)+(E213*Visualisation!$L$123)+(E234*Visualisation!$L$124)+(E255*Visualisation!$L$125),"-")</f>
        <v>0.21756288999065035</v>
      </c>
      <c r="AE123" s="21">
        <f>IFERROR((F87*Visualisation!$L$117)+(F108*Visualisation!$L$118)+(F129*Visualisation!$L$119)+(F150*Visualisation!$L$120)+(F171*Visualisation!$L$121)+(F192*Visualisation!$L$122)+(F213*Visualisation!$L$123)+(F234*Visualisation!$L$124)+(F255*Visualisation!$L$125),"-")</f>
        <v>0</v>
      </c>
      <c r="AF123" s="21">
        <f>IFERROR((G87*Visualisation!$L$117)+(G108*Visualisation!$L$118)+(G129*Visualisation!$L$119)+(G150*Visualisation!$L$120)+(G171*Visualisation!$L$121)+(G192*Visualisation!$L$122)+(G213*Visualisation!$L$123)+(G234*Visualisation!$L$124)+(G255*Visualisation!$L$125),"-")</f>
        <v>0</v>
      </c>
      <c r="AG123" s="21">
        <f>IFERROR((H87*Visualisation!$L$117)+(H108*Visualisation!$L$118)+(H129*Visualisation!$L$119)+(H150*Visualisation!$L$120)+(H171*Visualisation!$L$121)+(H192*Visualisation!$L$122)+(H213*Visualisation!$L$123)+(H234*Visualisation!$L$124)+(H255*Visualisation!$L$125),"-")</f>
        <v>7.3337301505157495E-4</v>
      </c>
      <c r="AH123" s="21">
        <f>IFERROR((I87*Visualisation!$L$117)+(I108*Visualisation!$L$118)+(I129*Visualisation!$L$119)+(I150*Visualisation!$L$120)+(I171*Visualisation!$L$121)+(I192*Visualisation!$L$122)+(I213*Visualisation!$L$123)+(I234*Visualisation!$L$124)+(I255*Visualisation!$L$125),"-")</f>
        <v>0</v>
      </c>
      <c r="AI123" s="21">
        <f>IFERROR((J87*Visualisation!$L$117)+(J108*Visualisation!$L$118)+(J129*Visualisation!$L$119)+(J150*Visualisation!$L$120)+(J171*Visualisation!$L$121)+(J192*Visualisation!$L$122)+(J213*Visualisation!$L$123)+(J234*Visualisation!$L$124)+(J255*Visualisation!$L$125),"-")</f>
        <v>9.0494998847939762E-5</v>
      </c>
      <c r="AJ123" s="21">
        <f>IFERROR((K87*Visualisation!$L$117)+(K108*Visualisation!$L$118)+(K129*Visualisation!$L$119)+(K150*Visualisation!$L$120)+(K171*Visualisation!$L$121)+(K192*Visualisation!$L$122)+(K213*Visualisation!$L$123)+(K234*Visualisation!$L$124)+(K255*Visualisation!$L$125),"-")</f>
        <v>3.4265839950020305E-2</v>
      </c>
      <c r="AK123" s="21">
        <f>IFERROR((L87*Visualisation!$L$117)+(L108*Visualisation!$L$118)+(L129*Visualisation!$L$119)+(L150*Visualisation!$L$120)+(L171*Visualisation!$L$121)+(L192*Visualisation!$L$122)+(L213*Visualisation!$L$123)+(L234*Visualisation!$L$124)+(L255*Visualisation!$L$125),"-")</f>
        <v>8.4359000512078679E-4</v>
      </c>
      <c r="AL123" s="21">
        <f>IFERROR((M87*Visualisation!$L$117)+(M108*Visualisation!$L$118)+(M129*Visualisation!$L$119)+(M150*Visualisation!$L$120)+(M171*Visualisation!$L$121)+(M192*Visualisation!$L$122)+(M213*Visualisation!$L$123)+(M234*Visualisation!$L$124)+(M255*Visualisation!$L$125),"-")</f>
        <v>5.2244152195138338E-4</v>
      </c>
      <c r="AM123" s="21">
        <f>IFERROR((N87*Visualisation!$L$117)+(N108*Visualisation!$L$118)+(N129*Visualisation!$L$119)+(N150*Visualisation!$L$120)+(N171*Visualisation!$L$121)+(N192*Visualisation!$L$122)+(N213*Visualisation!$L$123)+(N234*Visualisation!$L$124)+(N255*Visualisation!$L$125),"-")</f>
        <v>1.5386120349215172E-2</v>
      </c>
      <c r="AN123" s="21">
        <f>IFERROR((O87*Visualisation!$L$117)+(O108*Visualisation!$L$118)+(O129*Visualisation!$L$119)+(O150*Visualisation!$L$120)+(O171*Visualisation!$L$121)+(O192*Visualisation!$L$122)+(O213*Visualisation!$L$123)+(O234*Visualisation!$L$124)+(O255*Visualisation!$L$125),"-")</f>
        <v>0.8981344709693444</v>
      </c>
      <c r="AO123" s="21">
        <f>IFERROR((P87*Visualisation!$L$117)+(P108*Visualisation!$L$118)+(P129*Visualisation!$L$119)+(P150*Visualisation!$L$120)+(P171*Visualisation!$L$121)+(P192*Visualisation!$L$122)+(P213*Visualisation!$L$123)+(P234*Visualisation!$L$124)+(P255*Visualisation!$L$125),"-")</f>
        <v>5.30690184002956E-3</v>
      </c>
      <c r="AP123" s="21">
        <f>IFERROR((Q87*Visualisation!$L$117)+(Q108*Visualisation!$L$118)+(Q129*Visualisation!$L$119)+(Q150*Visualisation!$L$120)+(Q171*Visualisation!$L$121)+(Q192*Visualisation!$L$122)+(Q213*Visualisation!$L$123)+(Q234*Visualisation!$L$124)+(Q255*Visualisation!$L$125),"-")</f>
        <v>6.2554955065907689E-8</v>
      </c>
      <c r="AQ123" s="202">
        <f>IFERROR((R87*Visualisation!$L$117)+(R108*Visualisation!$L$118)+(R129*Visualisation!$L$119)+(R150*Visualisation!$L$120)+(R171*Visualisation!$L$121)+(R192*Visualisation!$L$122)+(R213*Visualisation!$L$123)+(R234*Visualisation!$L$124)+(R255*Visualisation!$L$125),"-")</f>
        <v>7.2488598433811946E-4</v>
      </c>
      <c r="AR123" s="21">
        <f t="shared" si="10"/>
        <v>1.5873975640065845</v>
      </c>
      <c r="AS123" s="1"/>
      <c r="AT123" s="1"/>
      <c r="AU123" s="1"/>
      <c r="AV123" s="249"/>
      <c r="AX123" s="11"/>
      <c r="DO123" s="253"/>
    </row>
    <row r="124" spans="1:119">
      <c r="A124" s="35" t="s">
        <v>151</v>
      </c>
      <c r="B124" s="159" t="s">
        <v>231</v>
      </c>
      <c r="C124" s="163">
        <f>IF((Visualisation!E$66-Visualisation!$F$66)&gt;0,(1-(EXP(-(((Visualisation!E$66-Visualisation!$F$66)^2)/(2*($T$122^2)))))),0)</f>
        <v>1.1468203953379774E-4</v>
      </c>
      <c r="D124" s="163">
        <f>IF((Visualisation!F$66-Visualisation!$F$66)&gt;0,(1-(EXP(-(((Visualisation!F$66-Visualisation!$F$66)^2)/(2*($T$122^2)))))),0)</f>
        <v>0</v>
      </c>
      <c r="E124" s="163">
        <f>IF((Visualisation!G$66-Visualisation!$F$66)&gt;0,(1-(EXP(-(((Visualisation!G$66-Visualisation!$F$66)^2)/(2*($T$122^2)))))),0)</f>
        <v>0</v>
      </c>
      <c r="F124" s="163">
        <f>IF((Visualisation!H$66-Visualisation!$F$66)&gt;0,(1-(EXP(-(((Visualisation!H$66-Visualisation!$F$66)^2)/(2*($T$122^2)))))),0)</f>
        <v>0</v>
      </c>
      <c r="G124" s="163">
        <f>IF((Visualisation!I$66-Visualisation!$F$66)&gt;0,(1-(EXP(-(((Visualisation!I$66-Visualisation!$F$66)^2)/(2*($T$122^2)))))),0)</f>
        <v>0</v>
      </c>
      <c r="H124" s="163">
        <f>IF((Visualisation!J$66-Visualisation!$F$66)&gt;0,(1-(EXP(-(((Visualisation!J$66-Visualisation!$F$66)^2)/(2*($T$122^2)))))),0)</f>
        <v>0</v>
      </c>
      <c r="I124" s="163">
        <f>IF((Visualisation!K$66-Visualisation!$F$66)&gt;0,(1-(EXP(-(((Visualisation!K$66-Visualisation!$F$66)^2)/(2*($T$122^2)))))),0)</f>
        <v>0.10437343815580913</v>
      </c>
      <c r="J124" s="163">
        <f>IF((Visualisation!L$66-Visualisation!$F$66)&gt;0,(1-(EXP(-(((Visualisation!L$66-Visualisation!$F$66)^2)/(2*($T$122^2)))))),0)</f>
        <v>0.11525570003899344</v>
      </c>
      <c r="K124" s="163">
        <f>IF((Visualisation!M$66-Visualisation!$F$66)&gt;0,(1-(EXP(-(((Visualisation!M$66-Visualisation!$F$66)^2)/(2*($T$122^2)))))),0)</f>
        <v>9.3784893598962582E-2</v>
      </c>
      <c r="L124" s="163">
        <f>IF((Visualisation!N$66-Visualisation!$F$66)&gt;0,(1-(EXP(-(((Visualisation!N$66-Visualisation!$F$66)^2)/(2*($T$122^2)))))),0)</f>
        <v>3.554624082268476E-3</v>
      </c>
      <c r="M124" s="163">
        <f>IF((Visualisation!O$66-Visualisation!$F$66)&gt;0,(1-(EXP(-(((Visualisation!O$66-Visualisation!$F$66)^2)/(2*($T$122^2)))))),0)</f>
        <v>4.2241948986418976E-3</v>
      </c>
      <c r="N124" s="163">
        <f>IF((Visualisation!P$66-Visualisation!$F$66)&gt;0,(1-(EXP(-(((Visualisation!P$66-Visualisation!$F$66)^2)/(2*($T$122^2)))))),0)</f>
        <v>1.6421094801800651E-3</v>
      </c>
      <c r="O124" s="163">
        <f>IF((Visualisation!Q$66-Visualisation!$F$66)&gt;0,(1-(EXP(-(((Visualisation!Q$66-Visualisation!$F$66)^2)/(2*($T$122^2)))))),0)</f>
        <v>0.97597871635912337</v>
      </c>
      <c r="P124" s="163">
        <f>IF((Visualisation!R$66-Visualisation!$F$66)&gt;0,(1-(EXP(-(((Visualisation!R$66-Visualisation!$F$66)^2)/(2*($T$122^2)))))),0)</f>
        <v>0</v>
      </c>
      <c r="Q124" s="163">
        <f>IF((Visualisation!S$66-Visualisation!$F$66)&gt;0,(1-(EXP(-(((Visualisation!S$66-Visualisation!$F$66)^2)/(2*($T$122^2)))))),0)</f>
        <v>0</v>
      </c>
      <c r="R124" s="163">
        <f>IF((Visualisation!T$66-Visualisation!$F$66)&gt;0,(1-(EXP(-(((Visualisation!T$66-Visualisation!$F$66)^2)/(2*($T$122^2)))))),0)</f>
        <v>0</v>
      </c>
      <c r="S124" s="19"/>
      <c r="T124" s="2"/>
      <c r="U124" s="1"/>
      <c r="V124" s="19"/>
      <c r="W124" s="256"/>
      <c r="X124" s="2"/>
      <c r="Y124" s="2"/>
      <c r="Z124" s="2"/>
      <c r="AA124" s="159" t="s">
        <v>290</v>
      </c>
      <c r="AB124" s="21">
        <f>IFERROR((C88*Visualisation!$L$117)+(C109*Visualisation!$L$118)+(C130*Visualisation!$L$119)+(C151*Visualisation!$L$120)+(C172*Visualisation!$L$121)+(C193*Visualisation!$L$122)+(C214*Visualisation!$L$123)+(C235*Visualisation!$L$124)+(C256*Visualisation!$L$125),"-")</f>
        <v>0.20663174597822026</v>
      </c>
      <c r="AC124" s="21">
        <f>IFERROR((D88*Visualisation!$L$117)+(D109*Visualisation!$L$118)+(D130*Visualisation!$L$119)+(D151*Visualisation!$L$120)+(D172*Visualisation!$L$121)+(D193*Visualisation!$L$122)+(D214*Visualisation!$L$123)+(D235*Visualisation!$L$124)+(D256*Visualisation!$L$125),"-")</f>
        <v>0.20642725718813859</v>
      </c>
      <c r="AD124" s="21">
        <f>IFERROR((E88*Visualisation!$L$117)+(E109*Visualisation!$L$118)+(E130*Visualisation!$L$119)+(E151*Visualisation!$L$120)+(E172*Visualisation!$L$121)+(E193*Visualisation!$L$122)+(E214*Visualisation!$L$123)+(E235*Visualisation!$L$124)+(E256*Visualisation!$L$125),"-")</f>
        <v>0.21966537649480247</v>
      </c>
      <c r="AE124" s="21">
        <f>IFERROR((F88*Visualisation!$L$117)+(F109*Visualisation!$L$118)+(F130*Visualisation!$L$119)+(F151*Visualisation!$L$120)+(F172*Visualisation!$L$121)+(F193*Visualisation!$L$122)+(F214*Visualisation!$L$123)+(F235*Visualisation!$L$124)+(F256*Visualisation!$L$125),"-")</f>
        <v>0.20006900293683044</v>
      </c>
      <c r="AF124" s="21">
        <f>IFERROR((G88*Visualisation!$L$117)+(G109*Visualisation!$L$118)+(G130*Visualisation!$L$119)+(G151*Visualisation!$L$120)+(G172*Visualisation!$L$121)+(G193*Visualisation!$L$122)+(G214*Visualisation!$L$123)+(G235*Visualisation!$L$124)+(G256*Visualisation!$L$125),"-")</f>
        <v>0.2000761808130784</v>
      </c>
      <c r="AG124" s="21">
        <f>IFERROR((H88*Visualisation!$L$117)+(H109*Visualisation!$L$118)+(H130*Visualisation!$L$119)+(H151*Visualisation!$L$120)+(H172*Visualisation!$L$121)+(H193*Visualisation!$L$122)+(H214*Visualisation!$L$123)+(H235*Visualisation!$L$124)+(H256*Visualisation!$L$125),"-")</f>
        <v>1.9169428346107855E-3</v>
      </c>
      <c r="AH124" s="21">
        <f>IFERROR((I88*Visualisation!$L$117)+(I109*Visualisation!$L$118)+(I130*Visualisation!$L$119)+(I151*Visualisation!$L$120)+(I172*Visualisation!$L$121)+(I193*Visualisation!$L$122)+(I214*Visualisation!$L$123)+(I235*Visualisation!$L$124)+(I256*Visualisation!$L$125),"-")</f>
        <v>0.20029007440287516</v>
      </c>
      <c r="AI124" s="21">
        <f>IFERROR((J88*Visualisation!$L$117)+(J109*Visualisation!$L$118)+(J130*Visualisation!$L$119)+(J151*Visualisation!$L$120)+(J172*Visualisation!$L$121)+(J193*Visualisation!$L$122)+(J214*Visualisation!$L$123)+(J235*Visualisation!$L$124)+(J256*Visualisation!$L$125),"-")</f>
        <v>0</v>
      </c>
      <c r="AJ124" s="21">
        <f>IFERROR((K88*Visualisation!$L$117)+(K109*Visualisation!$L$118)+(K130*Visualisation!$L$119)+(K151*Visualisation!$L$120)+(K172*Visualisation!$L$121)+(K193*Visualisation!$L$122)+(K214*Visualisation!$L$123)+(K235*Visualisation!$L$124)+(K256*Visualisation!$L$125),"-")</f>
        <v>0.23672453085474132</v>
      </c>
      <c r="AK124" s="21">
        <f>IFERROR((L88*Visualisation!$L$117)+(L109*Visualisation!$L$118)+(L130*Visualisation!$L$119)+(L151*Visualisation!$L$120)+(L172*Visualisation!$L$121)+(L193*Visualisation!$L$122)+(L214*Visualisation!$L$123)+(L235*Visualisation!$L$124)+(L256*Visualisation!$L$125),"-")</f>
        <v>0.20134510306251283</v>
      </c>
      <c r="AL124" s="21">
        <f>IFERROR((M88*Visualisation!$L$117)+(M109*Visualisation!$L$118)+(M130*Visualisation!$L$119)+(M151*Visualisation!$L$120)+(M172*Visualisation!$L$121)+(M193*Visualisation!$L$122)+(M214*Visualisation!$L$123)+(M235*Visualisation!$L$124)+(M256*Visualisation!$L$125),"-")</f>
        <v>0.20038718366615149</v>
      </c>
      <c r="AM124" s="21">
        <f>IFERROR((N88*Visualisation!$L$117)+(N109*Visualisation!$L$118)+(N130*Visualisation!$L$119)+(N151*Visualisation!$L$120)+(N172*Visualisation!$L$121)+(N193*Visualisation!$L$122)+(N214*Visualisation!$L$123)+(N235*Visualisation!$L$124)+(N256*Visualisation!$L$125),"-")</f>
        <v>1.8463956051483068E-2</v>
      </c>
      <c r="AN124" s="21">
        <f>IFERROR((O88*Visualisation!$L$117)+(O109*Visualisation!$L$118)+(O130*Visualisation!$L$119)+(O151*Visualisation!$L$120)+(O172*Visualisation!$L$121)+(O193*Visualisation!$L$122)+(O214*Visualisation!$L$123)+(O235*Visualisation!$L$124)+(O256*Visualisation!$L$125),"-")</f>
        <v>0.8968963000661444</v>
      </c>
      <c r="AO124" s="21">
        <f>IFERROR((P88*Visualisation!$L$117)+(P109*Visualisation!$L$118)+(P130*Visualisation!$L$119)+(P151*Visualisation!$L$120)+(P172*Visualisation!$L$121)+(P193*Visualisation!$L$122)+(P214*Visualisation!$L$123)+(P235*Visualisation!$L$124)+(P256*Visualisation!$L$125),"-")</f>
        <v>0.20616388466113195</v>
      </c>
      <c r="AP124" s="21">
        <f>IFERROR((Q88*Visualisation!$L$117)+(Q109*Visualisation!$L$118)+(Q130*Visualisation!$L$119)+(Q151*Visualisation!$L$120)+(Q172*Visualisation!$L$121)+(Q193*Visualisation!$L$122)+(Q214*Visualisation!$L$123)+(Q235*Visualisation!$L$124)+(Q256*Visualisation!$L$125),"-")</f>
        <v>0.20029773086727004</v>
      </c>
      <c r="AQ124" s="202">
        <f>IFERROR((R88*Visualisation!$L$117)+(R109*Visualisation!$L$118)+(R130*Visualisation!$L$119)+(R151*Visualisation!$L$120)+(R172*Visualisation!$L$121)+(R193*Visualisation!$L$122)+(R214*Visualisation!$L$123)+(R235*Visualisation!$L$124)+(R256*Visualisation!$L$125),"-")</f>
        <v>5.6384982661569771E-4</v>
      </c>
      <c r="AR124" s="21">
        <f t="shared" si="10"/>
        <v>3.1959191197046071</v>
      </c>
      <c r="AS124" s="1"/>
      <c r="AT124" s="1"/>
      <c r="AU124" s="1"/>
      <c r="AV124" s="249"/>
      <c r="AX124" s="11"/>
      <c r="DO124" s="253"/>
    </row>
    <row r="125" spans="1:119">
      <c r="A125" s="35" t="s">
        <v>293</v>
      </c>
      <c r="B125" s="159" t="s">
        <v>232</v>
      </c>
      <c r="C125" s="163">
        <f>IF((Visualisation!E$66-Visualisation!$G$66)&gt;0,(1-(EXP(-(((Visualisation!E$66-Visualisation!$G$66)^2)/(2*($T$122^2)))))),0)</f>
        <v>4.1784392850534591E-3</v>
      </c>
      <c r="D125" s="163">
        <f>IF((Visualisation!F$66-Visualisation!$G$66)&gt;0,(1-(EXP(-(((Visualisation!F$66-Visualisation!$G$66)^2)/(2*($T$122^2)))))),0)</f>
        <v>2.9116717355467392E-3</v>
      </c>
      <c r="E125" s="163">
        <f>IF((Visualisation!G$66-Visualisation!$G$66)&gt;0,(1-(EXP(-(((Visualisation!G$66-Visualisation!$G$66)^2)/(2*($T$122^2)))))),0)</f>
        <v>0</v>
      </c>
      <c r="F125" s="163">
        <f>IF((Visualisation!H$66-Visualisation!$G$66)&gt;0,(1-(EXP(-(((Visualisation!H$66-Visualisation!$G$66)^2)/(2*($T$122^2)))))),0)</f>
        <v>4.5055613905575775E-4</v>
      </c>
      <c r="G125" s="163">
        <f>IF((Visualisation!I$66-Visualisation!$G$66)&gt;0,(1-(EXP(-(((Visualisation!I$66-Visualisation!$G$66)^2)/(2*($T$122^2)))))),0)</f>
        <v>0</v>
      </c>
      <c r="H125" s="163">
        <f>IF((Visualisation!J$66-Visualisation!$G$66)&gt;0,(1-(EXP(-(((Visualisation!J$66-Visualisation!$G$66)^2)/(2*($T$122^2)))))),0)</f>
        <v>0</v>
      </c>
      <c r="I125" s="163">
        <f>IF((Visualisation!K$66-Visualisation!$G$66)&gt;0,(1-(EXP(-(((Visualisation!K$66-Visualisation!$G$66)^2)/(2*($T$122^2)))))),0)</f>
        <v>0.13843468902554978</v>
      </c>
      <c r="J125" s="163">
        <f>IF((Visualisation!L$66-Visualisation!$G$66)&gt;0,(1-(EXP(-(((Visualisation!L$66-Visualisation!$G$66)^2)/(2*($T$122^2)))))),0)</f>
        <v>0.1505492369009872</v>
      </c>
      <c r="K125" s="163">
        <f>IF((Visualisation!M$66-Visualisation!$G$66)&gt;0,(1-(EXP(-(((Visualisation!M$66-Visualisation!$G$66)^2)/(2*($T$122^2)))))),0)</f>
        <v>0.12653378213530275</v>
      </c>
      <c r="L125" s="163">
        <f>IF((Visualisation!N$66-Visualisation!$G$66)&gt;0,(1-(EXP(-(((Visualisation!N$66-Visualisation!$G$66)^2)/(2*($T$122^2)))))),0)</f>
        <v>1.2838426517486345E-2</v>
      </c>
      <c r="M125" s="163">
        <f>IF((Visualisation!O$66-Visualisation!$G$66)&gt;0,(1-(EXP(-(((Visualisation!O$66-Visualisation!$G$66)^2)/(2*($T$122^2)))))),0)</f>
        <v>1.4075721592341162E-2</v>
      </c>
      <c r="N125" s="163">
        <f>IF((Visualisation!P$66-Visualisation!$G$66)&gt;0,(1-(EXP(-(((Visualisation!P$66-Visualisation!$G$66)^2)/(2*($T$122^2)))))),0)</f>
        <v>8.8977725304855149E-3</v>
      </c>
      <c r="O125" s="163">
        <f>IF((Visualisation!Q$66-Visualisation!$G$66)&gt;0,(1-(EXP(-(((Visualisation!Q$66-Visualisation!$G$66)^2)/(2*($T$122^2)))))),0)</f>
        <v>0.98055718241019918</v>
      </c>
      <c r="P125" s="163">
        <f>IF((Visualisation!R$66-Visualisation!$G$66)&gt;0,(1-(EXP(-(((Visualisation!R$66-Visualisation!$G$66)^2)/(2*($T$122^2)))))),0)</f>
        <v>0</v>
      </c>
      <c r="Q125" s="163">
        <f>IF((Visualisation!S$66-Visualisation!$G$66)&gt;0,(1-(EXP(-(((Visualisation!S$66-Visualisation!$G$66)^2)/(2*($T$122^2)))))),0)</f>
        <v>0</v>
      </c>
      <c r="R125" s="163">
        <f>IF((Visualisation!T$66-Visualisation!$G$66)&gt;0,(1-(EXP(-(((Visualisation!T$66-Visualisation!$G$66)^2)/(2*($T$122^2)))))),0)</f>
        <v>0</v>
      </c>
      <c r="S125" s="19"/>
      <c r="T125" s="19"/>
      <c r="U125" s="19"/>
      <c r="V125" s="1"/>
      <c r="W125" s="249"/>
      <c r="X125" s="2"/>
      <c r="Y125" s="2"/>
      <c r="Z125" s="2"/>
      <c r="AA125" s="159" t="s">
        <v>291</v>
      </c>
      <c r="AB125" s="21">
        <f>IFERROR((C89*Visualisation!$L$117)+(C110*Visualisation!$L$118)+(C131*Visualisation!$L$119)+(C152*Visualisation!$L$120)+(C173*Visualisation!$L$121)+(C194*Visualisation!$L$122)+(C215*Visualisation!$L$123)+(C236*Visualisation!$L$124)+(C257*Visualisation!$L$125),"-")</f>
        <v>0.20615495686880866</v>
      </c>
      <c r="AC125" s="21">
        <f>IFERROR((D89*Visualisation!$L$117)+(D110*Visualisation!$L$118)+(D131*Visualisation!$L$119)+(D152*Visualisation!$L$120)+(D173*Visualisation!$L$121)+(D194*Visualisation!$L$122)+(D215*Visualisation!$L$123)+(D236*Visualisation!$L$124)+(D257*Visualisation!$L$125),"-")</f>
        <v>0.20583975790264175</v>
      </c>
      <c r="AD125" s="21">
        <f>IFERROR((E89*Visualisation!$L$117)+(E110*Visualisation!$L$118)+(E131*Visualisation!$L$119)+(E152*Visualisation!$L$120)+(E173*Visualisation!$L$121)+(E194*Visualisation!$L$122)+(E215*Visualisation!$L$123)+(E236*Visualisation!$L$124)+(E257*Visualisation!$L$125),"-")</f>
        <v>0.2097264008447971</v>
      </c>
      <c r="AE125" s="21">
        <f>IFERROR((F89*Visualisation!$L$117)+(F110*Visualisation!$L$118)+(F131*Visualisation!$L$119)+(F152*Visualisation!$L$120)+(F173*Visualisation!$L$121)+(F194*Visualisation!$L$122)+(F215*Visualisation!$L$123)+(F236*Visualisation!$L$124)+(F257*Visualisation!$L$125),"-")</f>
        <v>0.2</v>
      </c>
      <c r="AF125" s="21">
        <f>IFERROR((G89*Visualisation!$L$117)+(G110*Visualisation!$L$118)+(G131*Visualisation!$L$119)+(G152*Visualisation!$L$120)+(G173*Visualisation!$L$121)+(G194*Visualisation!$L$122)+(G215*Visualisation!$L$123)+(G236*Visualisation!$L$124)+(G257*Visualisation!$L$125),"-")</f>
        <v>0.2</v>
      </c>
      <c r="AG125" s="21">
        <f>IFERROR((H89*Visualisation!$L$117)+(H110*Visualisation!$L$118)+(H131*Visualisation!$L$119)+(H152*Visualisation!$L$120)+(H173*Visualisation!$L$121)+(H194*Visualisation!$L$122)+(H215*Visualisation!$L$123)+(H236*Visualisation!$L$124)+(H257*Visualisation!$L$125),"-")</f>
        <v>0</v>
      </c>
      <c r="AH125" s="21">
        <f>IFERROR((I89*Visualisation!$L$117)+(I110*Visualisation!$L$118)+(I131*Visualisation!$L$119)+(I152*Visualisation!$L$120)+(I173*Visualisation!$L$121)+(I194*Visualisation!$L$122)+(I215*Visualisation!$L$123)+(I236*Visualisation!$L$124)+(I257*Visualisation!$L$125),"-")</f>
        <v>0.20009034648895727</v>
      </c>
      <c r="AI125" s="21">
        <f>IFERROR((J89*Visualisation!$L$117)+(J110*Visualisation!$L$118)+(J131*Visualisation!$L$119)+(J152*Visualisation!$L$120)+(J173*Visualisation!$L$121)+(J194*Visualisation!$L$122)+(J215*Visualisation!$L$123)+(J236*Visualisation!$L$124)+(J257*Visualisation!$L$125),"-")</f>
        <v>3.293348388940409E-4</v>
      </c>
      <c r="AJ125" s="21">
        <f>IFERROR((K89*Visualisation!$L$117)+(K110*Visualisation!$L$118)+(K131*Visualisation!$L$119)+(K152*Visualisation!$L$120)+(K173*Visualisation!$L$121)+(K194*Visualisation!$L$122)+(K215*Visualisation!$L$123)+(K236*Visualisation!$L$124)+(K257*Visualisation!$L$125),"-")</f>
        <v>0</v>
      </c>
      <c r="AK125" s="21">
        <f>IFERROR((L89*Visualisation!$L$117)+(L110*Visualisation!$L$118)+(L131*Visualisation!$L$119)+(L152*Visualisation!$L$120)+(L173*Visualisation!$L$121)+(L194*Visualisation!$L$122)+(L215*Visualisation!$L$123)+(L236*Visualisation!$L$124)+(L257*Visualisation!$L$125),"-")</f>
        <v>0.2004062841114643</v>
      </c>
      <c r="AL125" s="21">
        <f>IFERROR((M89*Visualisation!$L$117)+(M110*Visualisation!$L$118)+(M131*Visualisation!$L$119)+(M152*Visualisation!$L$120)+(M173*Visualisation!$L$121)+(M194*Visualisation!$L$122)+(M215*Visualisation!$L$123)+(M236*Visualisation!$L$124)+(M257*Visualisation!$L$125),"-")</f>
        <v>0.20025837301973251</v>
      </c>
      <c r="AM125" s="21">
        <f>IFERROR((N89*Visualisation!$L$117)+(N110*Visualisation!$L$118)+(N131*Visualisation!$L$119)+(N152*Visualisation!$L$120)+(N173*Visualisation!$L$121)+(N194*Visualisation!$L$122)+(N215*Visualisation!$L$123)+(N236*Visualisation!$L$124)+(N257*Visualisation!$L$125),"-")</f>
        <v>3.1202711751757151E-4</v>
      </c>
      <c r="AN125" s="21">
        <f>IFERROR((O89*Visualisation!$L$117)+(O110*Visualisation!$L$118)+(O131*Visualisation!$L$119)+(O152*Visualisation!$L$120)+(O173*Visualisation!$L$121)+(O194*Visualisation!$L$122)+(O215*Visualisation!$L$123)+(O236*Visualisation!$L$124)+(O257*Visualisation!$L$125),"-")</f>
        <v>0.89507287933840018</v>
      </c>
      <c r="AO125" s="21">
        <f>IFERROR((P89*Visualisation!$L$117)+(P110*Visualisation!$L$118)+(P131*Visualisation!$L$119)+(P152*Visualisation!$L$120)+(P173*Visualisation!$L$121)+(P194*Visualisation!$L$122)+(P215*Visualisation!$L$123)+(P236*Visualisation!$L$124)+(P257*Visualisation!$L$125),"-")</f>
        <v>0.20378983981519086</v>
      </c>
      <c r="AP125" s="21">
        <f>IFERROR((Q89*Visualisation!$L$117)+(Q110*Visualisation!$L$118)+(Q131*Visualisation!$L$119)+(Q152*Visualisation!$L$120)+(Q173*Visualisation!$L$121)+(Q194*Visualisation!$L$122)+(Q215*Visualisation!$L$123)+(Q236*Visualisation!$L$124)+(Q257*Visualisation!$L$125),"-")</f>
        <v>0.2</v>
      </c>
      <c r="AQ125" s="202">
        <f>IFERROR((R89*Visualisation!$L$117)+(R110*Visualisation!$L$118)+(R131*Visualisation!$L$119)+(R152*Visualisation!$L$120)+(R173*Visualisation!$L$121)+(R194*Visualisation!$L$122)+(R215*Visualisation!$L$123)+(R236*Visualisation!$L$124)+(R257*Visualisation!$L$125),"-")</f>
        <v>4.057919767951057E-4</v>
      </c>
      <c r="AR125" s="21">
        <f t="shared" si="10"/>
        <v>2.9223859923231994</v>
      </c>
      <c r="AS125" s="1"/>
      <c r="AT125" s="1"/>
      <c r="AU125" s="1"/>
      <c r="AV125" s="249"/>
      <c r="AX125" s="1"/>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X125" s="2"/>
      <c r="BY125" s="2"/>
      <c r="BZ125" s="2"/>
      <c r="CD125" s="2"/>
      <c r="DO125" s="253"/>
    </row>
    <row r="126" spans="1:119">
      <c r="A126" s="35" t="s">
        <v>243</v>
      </c>
      <c r="B126" s="159" t="s">
        <v>233</v>
      </c>
      <c r="C126" s="163">
        <f>IF((Visualisation!E$66-Visualisation!$H$66)&gt;0,(1-(EXP(-(((Visualisation!E$66-Visualisation!$H$66)^2)/(2*($T$122^2)))))),0)</f>
        <v>1.8887094903636825E-3</v>
      </c>
      <c r="D126" s="163">
        <f>IF((Visualisation!F$66-Visualisation!$H$66)&gt;0,(1-(EXP(-(((Visualisation!F$66-Visualisation!$H$66)^2)/(2*($T$122^2)))))),0)</f>
        <v>1.073332503229163E-3</v>
      </c>
      <c r="E126" s="163">
        <f>IF((Visualisation!G$66-Visualisation!$H$66)&gt;0,(1-(EXP(-(((Visualisation!G$66-Visualisation!$H$66)^2)/(2*($T$122^2)))))),0)</f>
        <v>0</v>
      </c>
      <c r="F126" s="163">
        <f>IF((Visualisation!H$66-Visualisation!$H$66)&gt;0,(1-(EXP(-(((Visualisation!H$66-Visualisation!$H$66)^2)/(2*($T$122^2)))))),0)</f>
        <v>0</v>
      </c>
      <c r="G126" s="163">
        <f>IF((Visualisation!I$66-Visualisation!$H$66)&gt;0,(1-(EXP(-(((Visualisation!I$66-Visualisation!$H$66)^2)/(2*($T$122^2)))))),0)</f>
        <v>0</v>
      </c>
      <c r="H126" s="163">
        <f>IF((Visualisation!J$66-Visualisation!$H$66)&gt;0,(1-(EXP(-(((Visualisation!J$66-Visualisation!$H$66)^2)/(2*($T$122^2)))))),0)</f>
        <v>0</v>
      </c>
      <c r="I126" s="163">
        <f>IF((Visualisation!K$66-Visualisation!$H$66)&gt;0,(1-(EXP(-(((Visualisation!K$66-Visualisation!$H$66)^2)/(2*($T$122^2)))))),0)</f>
        <v>0.12459273413504235</v>
      </c>
      <c r="J126" s="163">
        <f>IF((Visualisation!L$66-Visualisation!$H$66)&gt;0,(1-(EXP(-(((Visualisation!L$66-Visualisation!$H$66)^2)/(2*($T$122^2)))))),0)</f>
        <v>0.13624475577415318</v>
      </c>
      <c r="K126" s="163">
        <f>IF((Visualisation!M$66-Visualisation!$H$66)&gt;0,(1-(EXP(-(((Visualisation!M$66-Visualisation!$H$66)^2)/(2*($T$122^2)))))),0)</f>
        <v>0.11318610492189596</v>
      </c>
      <c r="L126" s="163">
        <f>IF((Visualisation!N$66-Visualisation!$H$66)&gt;0,(1-(EXP(-(((Visualisation!N$66-Visualisation!$H$66)^2)/(2*($T$122^2)))))),0)</f>
        <v>8.5095362642763073E-3</v>
      </c>
      <c r="M126" s="163">
        <f>IF((Visualisation!O$66-Visualisation!$H$66)&gt;0,(1-(EXP(-(((Visualisation!O$66-Visualisation!$H$66)^2)/(2*($T$122^2)))))),0)</f>
        <v>9.5256660082381206E-3</v>
      </c>
      <c r="N126" s="163">
        <f>IF((Visualisation!P$66-Visualisation!$H$66)&gt;0,(1-(EXP(-(((Visualisation!P$66-Visualisation!$H$66)^2)/(2*($T$122^2)))))),0)</f>
        <v>5.3599620306093998E-3</v>
      </c>
      <c r="O126" s="163">
        <f>IF((Visualisation!Q$66-Visualisation!$H$66)&gt;0,(1-(EXP(-(((Visualisation!Q$66-Visualisation!$H$66)^2)/(2*($T$122^2)))))),0)</f>
        <v>0.97885707008814027</v>
      </c>
      <c r="P126" s="163">
        <f>IF((Visualisation!R$66-Visualisation!$H$66)&gt;0,(1-(EXP(-(((Visualisation!R$66-Visualisation!$H$66)^2)/(2*($T$122^2)))))),0)</f>
        <v>0</v>
      </c>
      <c r="Q126" s="163">
        <f>IF((Visualisation!S$66-Visualisation!$H$66)&gt;0,(1-(EXP(-(((Visualisation!S$66-Visualisation!$H$66)^2)/(2*($T$122^2)))))),0)</f>
        <v>0</v>
      </c>
      <c r="R126" s="163">
        <f>IF((Visualisation!T$66-Visualisation!$H$66)&gt;0,(1-(EXP(-(((Visualisation!T$66-Visualisation!$H$66)^2)/(2*($T$122^2)))))),0)</f>
        <v>0</v>
      </c>
      <c r="S126" s="1"/>
      <c r="T126" s="1"/>
      <c r="U126" s="1"/>
      <c r="V126" s="1"/>
      <c r="W126" s="249"/>
      <c r="X126" s="2"/>
      <c r="Y126" s="2"/>
      <c r="Z126" s="2"/>
      <c r="AA126" s="159" t="s">
        <v>292</v>
      </c>
      <c r="AB126" s="21">
        <f>IFERROR((C90*Visualisation!$L$117)+(C111*Visualisation!$L$118)+(C132*Visualisation!$L$119)+(C153*Visualisation!$L$120)+(C174*Visualisation!$L$121)+(C195*Visualisation!$L$122)+(C216*Visualisation!$L$123)+(C237*Visualisation!$L$124)+(C258*Visualisation!$L$125),"-")</f>
        <v>0.20493767910862423</v>
      </c>
      <c r="AC126" s="21">
        <f>IFERROR((D90*Visualisation!$L$117)+(D111*Visualisation!$L$118)+(D132*Visualisation!$L$119)+(D153*Visualisation!$L$120)+(D174*Visualisation!$L$121)+(D195*Visualisation!$L$122)+(D216*Visualisation!$L$123)+(D237*Visualisation!$L$124)+(D258*Visualisation!$L$125),"-")</f>
        <v>0.20439858801800553</v>
      </c>
      <c r="AD126" s="21">
        <f>IFERROR((E90*Visualisation!$L$117)+(E111*Visualisation!$L$118)+(E132*Visualisation!$L$119)+(E153*Visualisation!$L$120)+(E174*Visualisation!$L$121)+(E195*Visualisation!$L$122)+(E216*Visualisation!$L$123)+(E237*Visualisation!$L$124)+(E258*Visualisation!$L$125),"-")</f>
        <v>0.21326165684640835</v>
      </c>
      <c r="AE126" s="21">
        <f>IFERROR((F90*Visualisation!$L$117)+(F111*Visualisation!$L$118)+(F132*Visualisation!$L$119)+(F153*Visualisation!$L$120)+(F174*Visualisation!$L$121)+(F195*Visualisation!$L$122)+(F216*Visualisation!$L$123)+(F237*Visualisation!$L$124)+(F258*Visualisation!$L$125),"-")</f>
        <v>2.0628364944781539E-3</v>
      </c>
      <c r="AF126" s="21">
        <f>IFERROR((G90*Visualisation!$L$117)+(G111*Visualisation!$L$118)+(G132*Visualisation!$L$119)+(G153*Visualisation!$L$120)+(G174*Visualisation!$L$121)+(G195*Visualisation!$L$122)+(G216*Visualisation!$L$123)+(G237*Visualisation!$L$124)+(G258*Visualisation!$L$125),"-")</f>
        <v>2.1341249480194059E-3</v>
      </c>
      <c r="AG126" s="21">
        <f>IFERROR((H90*Visualisation!$L$117)+(H111*Visualisation!$L$118)+(H132*Visualisation!$L$119)+(H153*Visualisation!$L$120)+(H174*Visualisation!$L$121)+(H195*Visualisation!$L$122)+(H216*Visualisation!$L$123)+(H237*Visualisation!$L$124)+(H258*Visualisation!$L$125),"-")</f>
        <v>2.5644794161211958E-3</v>
      </c>
      <c r="AH126" s="21">
        <f>IFERROR((I90*Visualisation!$L$117)+(I111*Visualisation!$L$118)+(I132*Visualisation!$L$119)+(I153*Visualisation!$L$120)+(I174*Visualisation!$L$121)+(I195*Visualisation!$L$122)+(I216*Visualisation!$L$123)+(I237*Visualisation!$L$124)+(I258*Visualisation!$L$125),"-")</f>
        <v>0.29171463498355948</v>
      </c>
      <c r="AI126" s="21">
        <f>IFERROR((J90*Visualisation!$L$117)+(J111*Visualisation!$L$118)+(J132*Visualisation!$L$119)+(J153*Visualisation!$L$120)+(J174*Visualisation!$L$121)+(J195*Visualisation!$L$122)+(J216*Visualisation!$L$123)+(J237*Visualisation!$L$124)+(J258*Visualisation!$L$125),"-")</f>
        <v>9.4099113150244579E-2</v>
      </c>
      <c r="AJ126" s="21">
        <f>IFERROR((K90*Visualisation!$L$117)+(K111*Visualisation!$L$118)+(K132*Visualisation!$L$119)+(K153*Visualisation!$L$120)+(K174*Visualisation!$L$121)+(K195*Visualisation!$L$122)+(K216*Visualisation!$L$123)+(K237*Visualisation!$L$124)+(K258*Visualisation!$L$125),"-")</f>
        <v>0.12809414258318161</v>
      </c>
      <c r="AK126" s="21">
        <f>IFERROR((L90*Visualisation!$L$117)+(L111*Visualisation!$L$118)+(L132*Visualisation!$L$119)+(L153*Visualisation!$L$120)+(L174*Visualisation!$L$121)+(L195*Visualisation!$L$122)+(L216*Visualisation!$L$123)+(L237*Visualisation!$L$124)+(L258*Visualisation!$L$125),"-")</f>
        <v>0</v>
      </c>
      <c r="AL126" s="21">
        <f>IFERROR((M90*Visualisation!$L$117)+(M111*Visualisation!$L$118)+(M132*Visualisation!$L$119)+(M153*Visualisation!$L$120)+(M174*Visualisation!$L$121)+(M195*Visualisation!$L$122)+(M216*Visualisation!$L$123)+(M237*Visualisation!$L$124)+(M258*Visualisation!$L$125),"-")</f>
        <v>8.6473955362104108E-5</v>
      </c>
      <c r="AM126" s="21">
        <f>IFERROR((N90*Visualisation!$L$117)+(N111*Visualisation!$L$118)+(N132*Visualisation!$L$119)+(N153*Visualisation!$L$120)+(N174*Visualisation!$L$121)+(N195*Visualisation!$L$122)+(N216*Visualisation!$L$123)+(N237*Visualisation!$L$124)+(N258*Visualisation!$L$125),"-")</f>
        <v>1.3893891897774364E-2</v>
      </c>
      <c r="AN126" s="21">
        <f>IFERROR((O90*Visualisation!$L$117)+(O111*Visualisation!$L$118)+(O132*Visualisation!$L$119)+(O153*Visualisation!$L$120)+(O174*Visualisation!$L$121)+(O195*Visualisation!$L$122)+(O216*Visualisation!$L$123)+(O237*Visualisation!$L$124)+(O258*Visualisation!$L$125),"-")</f>
        <v>0.93541438613905181</v>
      </c>
      <c r="AO126" s="21">
        <f>IFERROR((P90*Visualisation!$L$117)+(P111*Visualisation!$L$118)+(P132*Visualisation!$L$119)+(P153*Visualisation!$L$120)+(P174*Visualisation!$L$121)+(P195*Visualisation!$L$122)+(P216*Visualisation!$L$123)+(P237*Visualisation!$L$124)+(P258*Visualisation!$L$125),"-")</f>
        <v>4.3431006050287041E-3</v>
      </c>
      <c r="AP126" s="21">
        <f>IFERROR((Q90*Visualisation!$L$117)+(Q111*Visualisation!$L$118)+(Q132*Visualisation!$L$119)+(Q153*Visualisation!$L$120)+(Q174*Visualisation!$L$121)+(Q195*Visualisation!$L$122)+(Q216*Visualisation!$L$123)+(Q237*Visualisation!$L$124)+(Q258*Visualisation!$L$125),"-")</f>
        <v>2.1774016792318663E-3</v>
      </c>
      <c r="AQ126" s="202">
        <f>IFERROR((R90*Visualisation!$L$117)+(R111*Visualisation!$L$118)+(R132*Visualisation!$L$119)+(R153*Visualisation!$L$120)+(R174*Visualisation!$L$121)+(R195*Visualisation!$L$122)+(R216*Visualisation!$L$123)+(R237*Visualisation!$L$124)+(R258*Visualisation!$L$125),"-")</f>
        <v>1.118084896026461E-3</v>
      </c>
      <c r="AR126" s="21">
        <f t="shared" si="10"/>
        <v>2.100300594721118</v>
      </c>
      <c r="AS126" s="1"/>
      <c r="AT126" s="1"/>
      <c r="AU126" s="1"/>
      <c r="AV126" s="249"/>
      <c r="BC126" s="2"/>
      <c r="BG126" s="2"/>
      <c r="BK126" s="2"/>
      <c r="BO126" s="2"/>
      <c r="BS126" s="2"/>
      <c r="CD126" s="2"/>
      <c r="DO126" s="253"/>
    </row>
    <row r="127" spans="1:119">
      <c r="A127" s="35" t="s">
        <v>294</v>
      </c>
      <c r="B127" s="159" t="s">
        <v>234</v>
      </c>
      <c r="C127" s="163">
        <f>IF((Visualisation!E$66-Visualisation!$I$66)&gt;0,(1-(EXP(-(((Visualisation!E$66-Visualisation!$I$66)^2)/(2*($T$122^2)))))),0)</f>
        <v>5.8163627833365261E-3</v>
      </c>
      <c r="D127" s="163">
        <f>IF((Visualisation!F$66-Visualisation!$I$66)&gt;0,(1-(EXP(-(((Visualisation!F$66-Visualisation!$I$66)^2)/(2*($T$122^2)))))),0)</f>
        <v>4.3028777424061193E-3</v>
      </c>
      <c r="E127" s="163">
        <f>IF((Visualisation!G$66-Visualisation!$I$66)&gt;0,(1-(EXP(-(((Visualisation!G$66-Visualisation!$I$66)^2)/(2*($T$122^2)))))),0)</f>
        <v>1.3612836720644506E-4</v>
      </c>
      <c r="F127" s="163">
        <f>IF((Visualisation!H$66-Visualisation!$I$66)&gt;0,(1-(EXP(-(((Visualisation!H$66-Visualisation!$I$66)^2)/(2*($T$122^2)))))),0)</f>
        <v>1.081594530700114E-3</v>
      </c>
      <c r="G127" s="163">
        <f>IF((Visualisation!I$66-Visualisation!$I$66)&gt;0,(1-(EXP(-(((Visualisation!I$66-Visualisation!$I$66)^2)/(2*($T$122^2)))))),0)</f>
        <v>0</v>
      </c>
      <c r="H127" s="163">
        <f>IF((Visualisation!J$66-Visualisation!$I$66)&gt;0,(1-(EXP(-(((Visualisation!J$66-Visualisation!$I$66)^2)/(2*($T$122^2)))))),0)</f>
        <v>0</v>
      </c>
      <c r="I127" s="163">
        <f>IF((Visualisation!K$66-Visualisation!$I$66)&gt;0,(1-(EXP(-(((Visualisation!K$66-Visualisation!$I$66)^2)/(2*($T$122^2)))))),0)</f>
        <v>0.14627687832419722</v>
      </c>
      <c r="J127" s="163">
        <f>IF((Visualisation!L$66-Visualisation!$I$66)&gt;0,(1-(EXP(-(((Visualisation!L$66-Visualisation!$I$66)^2)/(2*($T$122^2)))))),0)</f>
        <v>0.15863319248280372</v>
      </c>
      <c r="K127" s="163">
        <f>IF((Visualisation!M$66-Visualisation!$I$66)&gt;0,(1-(EXP(-(((Visualisation!M$66-Visualisation!$I$66)^2)/(2*($T$122^2)))))),0)</f>
        <v>0.13411665354541769</v>
      </c>
      <c r="L127" s="163">
        <f>IF((Visualisation!N$66-Visualisation!$I$66)&gt;0,(1-(EXP(-(((Visualisation!N$66-Visualisation!$I$66)^2)/(2*($T$122^2)))))),0)</f>
        <v>1.5587554112252988E-2</v>
      </c>
      <c r="M127" s="163">
        <f>IF((Visualisation!O$66-Visualisation!$I$66)&gt;0,(1-(EXP(-(((Visualisation!O$66-Visualisation!$I$66)^2)/(2*($T$122^2)))))),0)</f>
        <v>1.6945032404335869E-2</v>
      </c>
      <c r="N127" s="163">
        <f>IF((Visualisation!P$66-Visualisation!$I$66)&gt;0,(1-(EXP(-(((Visualisation!P$66-Visualisation!$I$66)^2)/(2*($T$122^2)))))),0)</f>
        <v>1.121647411794191E-2</v>
      </c>
      <c r="O127" s="163">
        <f>IF((Visualisation!Q$66-Visualisation!$I$66)&gt;0,(1-(EXP(-(((Visualisation!Q$66-Visualisation!$I$66)^2)/(2*($T$122^2)))))),0)</f>
        <v>0.981439788909647</v>
      </c>
      <c r="P127" s="163">
        <f>IF((Visualisation!R$66-Visualisation!$I$66)&gt;0,(1-(EXP(-(((Visualisation!R$66-Visualisation!$I$66)^2)/(2*($T$122^2)))))),0)</f>
        <v>0</v>
      </c>
      <c r="Q127" s="163">
        <f>IF((Visualisation!S$66-Visualisation!$I$66)&gt;0,(1-(EXP(-(((Visualisation!S$66-Visualisation!$I$66)^2)/(2*($T$122^2)))))),0)</f>
        <v>0</v>
      </c>
      <c r="R127" s="163">
        <f>IF((Visualisation!T$66-Visualisation!$I$66)&gt;0,(1-(EXP(-(((Visualisation!T$66-Visualisation!$I$66)^2)/(2*($T$122^2)))))),0)</f>
        <v>0</v>
      </c>
      <c r="S127" s="1"/>
      <c r="T127" s="1"/>
      <c r="U127" s="1"/>
      <c r="V127" s="1"/>
      <c r="W127" s="249"/>
      <c r="X127" s="2"/>
      <c r="Y127" s="2"/>
      <c r="Z127" s="2"/>
      <c r="AA127" s="159" t="s">
        <v>307</v>
      </c>
      <c r="AB127" s="21">
        <f>IFERROR((C91*Visualisation!$L$117)+(C112*Visualisation!$L$118)+(C133*Visualisation!$L$119)+(C154*Visualisation!$L$120)+(C175*Visualisation!$L$121)+(C196*Visualisation!$L$122)+(C217*Visualisation!$L$123)+(C238*Visualisation!$L$124)+(C259*Visualisation!$L$125),"-")</f>
        <v>0.20504629806578589</v>
      </c>
      <c r="AC127" s="21">
        <f>IFERROR((D91*Visualisation!$L$117)+(D112*Visualisation!$L$118)+(D133*Visualisation!$L$119)+(D154*Visualisation!$L$120)+(D175*Visualisation!$L$121)+(D196*Visualisation!$L$122)+(D217*Visualisation!$L$123)+(D238*Visualisation!$L$124)+(D259*Visualisation!$L$125),"-")</f>
        <v>0.20469399046448239</v>
      </c>
      <c r="AD127" s="21">
        <f>IFERROR((E91*Visualisation!$L$117)+(E112*Visualisation!$L$118)+(E133*Visualisation!$L$119)+(E154*Visualisation!$L$120)+(E175*Visualisation!$L$121)+(E196*Visualisation!$L$122)+(E217*Visualisation!$L$123)+(E238*Visualisation!$L$124)+(E259*Visualisation!$L$125),"-")</f>
        <v>0.2181326324197394</v>
      </c>
      <c r="AE127" s="21">
        <f>IFERROR((F91*Visualisation!$L$117)+(F112*Visualisation!$L$118)+(F133*Visualisation!$L$119)+(F154*Visualisation!$L$120)+(F175*Visualisation!$L$121)+(F196*Visualisation!$L$122)+(F217*Visualisation!$L$123)+(F238*Visualisation!$L$124)+(F259*Visualisation!$L$125),"-")</f>
        <v>0.20146476380120962</v>
      </c>
      <c r="AF127" s="21">
        <f>IFERROR((G91*Visualisation!$L$117)+(G112*Visualisation!$L$118)+(G133*Visualisation!$L$119)+(G154*Visualisation!$L$120)+(G175*Visualisation!$L$121)+(G196*Visualisation!$L$122)+(G217*Visualisation!$L$123)+(G238*Visualisation!$L$124)+(G259*Visualisation!$L$125),"-")</f>
        <v>1.5321517144325392E-3</v>
      </c>
      <c r="AG127" s="21">
        <f>IFERROR((H91*Visualisation!$L$117)+(H112*Visualisation!$L$118)+(H133*Visualisation!$L$119)+(H154*Visualisation!$L$120)+(H175*Visualisation!$L$121)+(H196*Visualisation!$L$122)+(H217*Visualisation!$L$123)+(H238*Visualisation!$L$124)+(H259*Visualisation!$L$125),"-")</f>
        <v>3.7094625501618243E-3</v>
      </c>
      <c r="AH127" s="21">
        <f>IFERROR((I91*Visualisation!$L$117)+(I112*Visualisation!$L$118)+(I133*Visualisation!$L$119)+(I154*Visualisation!$L$120)+(I175*Visualisation!$L$121)+(I196*Visualisation!$L$122)+(I217*Visualisation!$L$123)+(I238*Visualisation!$L$124)+(I259*Visualisation!$L$125),"-")</f>
        <v>0.28856379429387841</v>
      </c>
      <c r="AI127" s="21">
        <f>IFERROR((J91*Visualisation!$L$117)+(J112*Visualisation!$L$118)+(J133*Visualisation!$L$119)+(J154*Visualisation!$L$120)+(J175*Visualisation!$L$121)+(J196*Visualisation!$L$122)+(J217*Visualisation!$L$123)+(J238*Visualisation!$L$124)+(J259*Visualisation!$L$125),"-")</f>
        <v>9.0515588062429417E-2</v>
      </c>
      <c r="AJ127" s="21">
        <f>IFERROR((K91*Visualisation!$L$117)+(K112*Visualisation!$L$118)+(K133*Visualisation!$L$119)+(K154*Visualisation!$L$120)+(K175*Visualisation!$L$121)+(K196*Visualisation!$L$122)+(K217*Visualisation!$L$123)+(K238*Visualisation!$L$124)+(K259*Visualisation!$L$125),"-")</f>
        <v>0.12929861589523728</v>
      </c>
      <c r="AK127" s="21">
        <f>IFERROR((L91*Visualisation!$L$117)+(L112*Visualisation!$L$118)+(L133*Visualisation!$L$119)+(L154*Visualisation!$L$120)+(L175*Visualisation!$L$121)+(L196*Visualisation!$L$122)+(L217*Visualisation!$L$123)+(L238*Visualisation!$L$124)+(L259*Visualisation!$L$125),"-")</f>
        <v>0.2009877438049513</v>
      </c>
      <c r="AL127" s="21">
        <f>IFERROR((M91*Visualisation!$L$117)+(M112*Visualisation!$L$118)+(M133*Visualisation!$L$119)+(M154*Visualisation!$L$120)+(M175*Visualisation!$L$121)+(M196*Visualisation!$L$122)+(M217*Visualisation!$L$123)+(M238*Visualisation!$L$124)+(M259*Visualisation!$L$125),"-")</f>
        <v>0</v>
      </c>
      <c r="AM127" s="21">
        <f>IFERROR((N91*Visualisation!$L$117)+(N112*Visualisation!$L$118)+(N133*Visualisation!$L$119)+(N154*Visualisation!$L$120)+(N175*Visualisation!$L$121)+(N196*Visualisation!$L$122)+(N217*Visualisation!$L$123)+(N238*Visualisation!$L$124)+(N259*Visualisation!$L$125),"-")</f>
        <v>1.91956935341E-2</v>
      </c>
      <c r="AN127" s="21">
        <f>IFERROR((O91*Visualisation!$L$117)+(O112*Visualisation!$L$118)+(O133*Visualisation!$L$119)+(O154*Visualisation!$L$120)+(O175*Visualisation!$L$121)+(O196*Visualisation!$L$122)+(O217*Visualisation!$L$123)+(O238*Visualisation!$L$124)+(O259*Visualisation!$L$125),"-")</f>
        <v>0.93529299695060175</v>
      </c>
      <c r="AO127" s="21">
        <f>IFERROR((P91*Visualisation!$L$117)+(P112*Visualisation!$L$118)+(P133*Visualisation!$L$119)+(P154*Visualisation!$L$120)+(P175*Visualisation!$L$121)+(P196*Visualisation!$L$122)+(P217*Visualisation!$L$123)+(P238*Visualisation!$L$124)+(P259*Visualisation!$L$125),"-")</f>
        <v>6.0576575307998929E-3</v>
      </c>
      <c r="AP127" s="21">
        <f>IFERROR((Q91*Visualisation!$L$117)+(Q112*Visualisation!$L$118)+(Q133*Visualisation!$L$119)+(Q154*Visualisation!$L$120)+(Q175*Visualisation!$L$121)+(Q196*Visualisation!$L$122)+(Q217*Visualisation!$L$123)+(Q238*Visualisation!$L$124)+(Q259*Visualisation!$L$125),"-")</f>
        <v>0.20183803380579723</v>
      </c>
      <c r="AQ127" s="202">
        <f>IFERROR((R91*Visualisation!$L$117)+(R112*Visualisation!$L$118)+(R133*Visualisation!$L$119)+(R154*Visualisation!$L$120)+(R175*Visualisation!$L$121)+(R196*Visualisation!$L$122)+(R217*Visualisation!$L$123)+(R238*Visualisation!$L$124)+(R259*Visualisation!$L$125),"-")</f>
        <v>6.2048326779439724E-4</v>
      </c>
      <c r="AR127" s="21">
        <f t="shared" si="10"/>
        <v>2.7069499061614009</v>
      </c>
      <c r="AS127" s="1"/>
      <c r="AT127" s="1"/>
      <c r="AU127" s="1"/>
      <c r="AV127" s="249"/>
      <c r="BC127" s="2"/>
      <c r="BG127" s="2"/>
      <c r="BK127" s="2"/>
      <c r="BO127" s="2"/>
      <c r="BS127" s="2"/>
      <c r="CD127" s="2"/>
      <c r="DO127" s="253"/>
    </row>
    <row r="128" spans="1:119">
      <c r="A128" s="35" t="s">
        <v>203</v>
      </c>
      <c r="B128" s="159" t="s">
        <v>235</v>
      </c>
      <c r="C128" s="163">
        <f>IF((Visualisation!E$66-Visualisation!$J$66)&gt;0,(1-(EXP(-(((Visualisation!E$66-Visualisation!$J$66)^2)/(2*($T$122^2)))))),0)</f>
        <v>1.5602915871771317E-2</v>
      </c>
      <c r="D128" s="163">
        <f>IF((Visualisation!F$66-Visualisation!$J$66)&gt;0,(1-(EXP(-(((Visualisation!F$66-Visualisation!$J$66)^2)/(2*($T$122^2)))))),0)</f>
        <v>1.3068514963094691E-2</v>
      </c>
      <c r="E128" s="163">
        <f>IF((Visualisation!G$66-Visualisation!$J$66)&gt;0,(1-(EXP(-(((Visualisation!G$66-Visualisation!$J$66)^2)/(2*($T$122^2)))))),0)</f>
        <v>3.6770471083876766E-3</v>
      </c>
      <c r="F128" s="163">
        <f>IF((Visualisation!H$66-Visualisation!$J$66)&gt;0,(1-(EXP(-(((Visualisation!H$66-Visualisation!$J$66)^2)/(2*($T$122^2)))))),0)</f>
        <v>6.6889416759935427E-3</v>
      </c>
      <c r="G128" s="163">
        <f>IF((Visualisation!I$66-Visualisation!$J$66)&gt;0,(1-(EXP(-(((Visualisation!I$66-Visualisation!$J$66)^2)/(2*($T$122^2)))))),0)</f>
        <v>2.400732013532858E-3</v>
      </c>
      <c r="H128" s="163">
        <f>IF((Visualisation!J$66-Visualisation!$J$66)&gt;0,(1-(EXP(-(((Visualisation!J$66-Visualisation!$J$66)^2)/(2*($T$122^2)))))),0)</f>
        <v>0</v>
      </c>
      <c r="I128" s="163">
        <f>IF((Visualisation!K$66-Visualisation!$J$66)&gt;0,(1-(EXP(-(((Visualisation!K$66-Visualisation!$J$66)^2)/(2*($T$122^2)))))),0)</f>
        <v>0.1808972354706837</v>
      </c>
      <c r="J128" s="163">
        <f>IF((Visualisation!L$66-Visualisation!$J$66)&gt;0,(1-(EXP(-(((Visualisation!L$66-Visualisation!$J$66)^2)/(2*($T$122^2)))))),0)</f>
        <v>0.19417015845576668</v>
      </c>
      <c r="K128" s="163">
        <f>IF((Visualisation!M$66-Visualisation!$J$66)&gt;0,(1-(EXP(-(((Visualisation!M$66-Visualisation!$J$66)^2)/(2*($T$122^2)))))),0)</f>
        <v>0.16774634930437582</v>
      </c>
      <c r="L128" s="163">
        <f>IF((Visualisation!N$66-Visualisation!$J$66)&gt;0,(1-(EXP(-(((Visualisation!N$66-Visualisation!$J$66)^2)/(2*($T$122^2)))))),0)</f>
        <v>2.9946477015117101E-2</v>
      </c>
      <c r="M128" s="163">
        <f>IF((Visualisation!O$66-Visualisation!$J$66)&gt;0,(1-(EXP(-(((Visualisation!O$66-Visualisation!$J$66)^2)/(2*($T$122^2)))))),0)</f>
        <v>3.1795884122608031E-2</v>
      </c>
      <c r="N128" s="163">
        <f>IF((Visualisation!P$66-Visualisation!$J$66)&gt;0,(1-(EXP(-(((Visualisation!P$66-Visualisation!$J$66)^2)/(2*($T$122^2)))))),0)</f>
        <v>2.3809373193074523E-2</v>
      </c>
      <c r="O128" s="163">
        <f>IF((Visualisation!Q$66-Visualisation!$J$66)&gt;0,(1-(EXP(-(((Visualisation!Q$66-Visualisation!$J$66)^2)/(2*($T$122^2)))))),0)</f>
        <v>0.98477657935899399</v>
      </c>
      <c r="P128" s="163">
        <f>IF((Visualisation!R$66-Visualisation!$J$66)&gt;0,(1-(EXP(-(((Visualisation!R$66-Visualisation!$J$66)^2)/(2*($T$122^2)))))),0)</f>
        <v>9.3264356201272491E-6</v>
      </c>
      <c r="Q128" s="163">
        <f>IF((Visualisation!S$66-Visualisation!$J$66)&gt;0,(1-(EXP(-(((Visualisation!S$66-Visualisation!$J$66)^2)/(2*($T$122^2)))))),0)</f>
        <v>1.6482002871742729E-5</v>
      </c>
      <c r="R128" s="163">
        <f>IF((Visualisation!T$66-Visualisation!$J$66)&gt;0,(1-(EXP(-(((Visualisation!T$66-Visualisation!$J$66)^2)/(2*($T$122^2)))))),0)</f>
        <v>0</v>
      </c>
      <c r="S128" s="1"/>
      <c r="T128" s="1"/>
      <c r="U128" s="1"/>
      <c r="V128" s="1"/>
      <c r="W128" s="249"/>
      <c r="X128" s="2"/>
      <c r="Y128" s="2"/>
      <c r="Z128" s="2"/>
      <c r="AA128" s="159" t="s">
        <v>308</v>
      </c>
      <c r="AB128" s="21">
        <f>IFERROR((C92*Visualisation!$L$117)+(C113*Visualisation!$L$118)+(C134*Visualisation!$L$119)+(C155*Visualisation!$L$120)+(C176*Visualisation!$L$121)+(C197*Visualisation!$L$122)+(C218*Visualisation!$L$123)+(C239*Visualisation!$L$124)+(C260*Visualisation!$L$125),"-")</f>
        <v>0.20412880523576227</v>
      </c>
      <c r="AC128" s="21">
        <f>IFERROR((D92*Visualisation!$L$117)+(D113*Visualisation!$L$118)+(D134*Visualisation!$L$119)+(D155*Visualisation!$L$120)+(D176*Visualisation!$L$121)+(D197*Visualisation!$L$122)+(D218*Visualisation!$L$123)+(D239*Visualisation!$L$124)+(D260*Visualisation!$L$125),"-")</f>
        <v>0.20381358127232388</v>
      </c>
      <c r="AD128" s="21">
        <f>IFERROR((E92*Visualisation!$L$117)+(E113*Visualisation!$L$118)+(E134*Visualisation!$L$119)+(E155*Visualisation!$L$120)+(E176*Visualisation!$L$121)+(E197*Visualisation!$L$122)+(E218*Visualisation!$L$123)+(E239*Visualisation!$L$124)+(E260*Visualisation!$L$125),"-")</f>
        <v>0.20714760817788197</v>
      </c>
      <c r="AE128" s="21">
        <f>IFERROR((F92*Visualisation!$L$117)+(F113*Visualisation!$L$118)+(F134*Visualisation!$L$119)+(F155*Visualisation!$L$120)+(F176*Visualisation!$L$121)+(F197*Visualisation!$L$122)+(F218*Visualisation!$L$123)+(F239*Visualisation!$L$124)+(F260*Visualisation!$L$125),"-")</f>
        <v>0.20013601545182905</v>
      </c>
      <c r="AF128" s="21">
        <f>IFERROR((G92*Visualisation!$L$117)+(G113*Visualisation!$L$118)+(G134*Visualisation!$L$119)+(G155*Visualisation!$L$120)+(G176*Visualisation!$L$121)+(G197*Visualisation!$L$122)+(G218*Visualisation!$L$123)+(G239*Visualisation!$L$124)+(G260*Visualisation!$L$125),"-")</f>
        <v>0.20015496249964734</v>
      </c>
      <c r="AG128" s="21">
        <f>IFERROR((H92*Visualisation!$L$117)+(H113*Visualisation!$L$118)+(H134*Visualisation!$L$119)+(H155*Visualisation!$L$120)+(H176*Visualisation!$L$121)+(H197*Visualisation!$L$122)+(H218*Visualisation!$L$123)+(H239*Visualisation!$L$124)+(H260*Visualisation!$L$125),"-")</f>
        <v>2.0440750513677218E-4</v>
      </c>
      <c r="AH128" s="21">
        <f>IFERROR((I92*Visualisation!$L$117)+(I113*Visualisation!$L$118)+(I134*Visualisation!$L$119)+(I155*Visualisation!$L$120)+(I176*Visualisation!$L$121)+(I197*Visualisation!$L$122)+(I218*Visualisation!$L$123)+(I239*Visualisation!$L$124)+(I260*Visualisation!$L$125),"-")</f>
        <v>0.28312448475970681</v>
      </c>
      <c r="AI128" s="21">
        <f>IFERROR((J92*Visualisation!$L$117)+(J113*Visualisation!$L$118)+(J134*Visualisation!$L$119)+(J155*Visualisation!$L$120)+(J176*Visualisation!$L$121)+(J197*Visualisation!$L$122)+(J218*Visualisation!$L$123)+(J239*Visualisation!$L$124)+(J260*Visualisation!$L$125),"-")</f>
        <v>0.28562845096119222</v>
      </c>
      <c r="AJ128" s="21">
        <f>IFERROR((K92*Visualisation!$L$117)+(K113*Visualisation!$L$118)+(K134*Visualisation!$L$119)+(K155*Visualisation!$L$120)+(K176*Visualisation!$L$121)+(K197*Visualisation!$L$122)+(K218*Visualisation!$L$123)+(K239*Visualisation!$L$124)+(K260*Visualisation!$L$125),"-")</f>
        <v>0.29739444628197909</v>
      </c>
      <c r="AK128" s="21">
        <f>IFERROR((L92*Visualisation!$L$117)+(L113*Visualisation!$L$118)+(L134*Visualisation!$L$119)+(L155*Visualisation!$L$120)+(L176*Visualisation!$L$121)+(L197*Visualisation!$L$122)+(L218*Visualisation!$L$123)+(L239*Visualisation!$L$124)+(L260*Visualisation!$L$125),"-")</f>
        <v>0.20014411360571721</v>
      </c>
      <c r="AL128" s="21">
        <f>IFERROR((M92*Visualisation!$L$117)+(M113*Visualisation!$L$118)+(M134*Visualisation!$L$119)+(M155*Visualisation!$L$120)+(M176*Visualisation!$L$121)+(M197*Visualisation!$L$122)+(M218*Visualisation!$L$123)+(M239*Visualisation!$L$124)+(M260*Visualisation!$L$125),"-")</f>
        <v>0.20015743050801257</v>
      </c>
      <c r="AM128" s="21">
        <f>IFERROR((N92*Visualisation!$L$117)+(N113*Visualisation!$L$118)+(N134*Visualisation!$L$119)+(N155*Visualisation!$L$120)+(N176*Visualisation!$L$121)+(N197*Visualisation!$L$122)+(N218*Visualisation!$L$123)+(N239*Visualisation!$L$124)+(N260*Visualisation!$L$125),"-")</f>
        <v>0</v>
      </c>
      <c r="AN128" s="21">
        <f>IFERROR((O92*Visualisation!$L$117)+(O113*Visualisation!$L$118)+(O134*Visualisation!$L$119)+(O155*Visualisation!$L$120)+(O176*Visualisation!$L$121)+(O197*Visualisation!$L$122)+(O218*Visualisation!$L$123)+(O239*Visualisation!$L$124)+(O260*Visualisation!$L$125),"-")</f>
        <v>0.93540210694471471</v>
      </c>
      <c r="AO128" s="21">
        <f>IFERROR((P92*Visualisation!$L$117)+(P113*Visualisation!$L$118)+(P134*Visualisation!$L$119)+(P155*Visualisation!$L$120)+(P176*Visualisation!$L$121)+(P197*Visualisation!$L$122)+(P218*Visualisation!$L$123)+(P239*Visualisation!$L$124)+(P260*Visualisation!$L$125),"-")</f>
        <v>0.20247318831903324</v>
      </c>
      <c r="AP128" s="21">
        <f>IFERROR((Q92*Visualisation!$L$117)+(Q113*Visualisation!$L$118)+(Q134*Visualisation!$L$119)+(Q155*Visualisation!$L$120)+(Q176*Visualisation!$L$121)+(Q197*Visualisation!$L$122)+(Q218*Visualisation!$L$123)+(Q239*Visualisation!$L$124)+(Q260*Visualisation!$L$125),"-")</f>
        <v>0.20016690444800278</v>
      </c>
      <c r="AQ128" s="202">
        <f>IFERROR((R92*Visualisation!$L$117)+(R113*Visualisation!$L$118)+(R134*Visualisation!$L$119)+(R155*Visualisation!$L$120)+(R176*Visualisation!$L$121)+(R197*Visualisation!$L$122)+(R218*Visualisation!$L$123)+(R239*Visualisation!$L$124)+(R260*Visualisation!$L$125),"-")</f>
        <v>6.163503815492799E-6</v>
      </c>
      <c r="AR128" s="21">
        <f t="shared" si="10"/>
        <v>3.6200826694747552</v>
      </c>
      <c r="AS128" s="11"/>
      <c r="AT128" s="11"/>
      <c r="AU128" s="11"/>
      <c r="AV128" s="251"/>
      <c r="AW128" s="11"/>
      <c r="BC128" s="2"/>
      <c r="BG128" s="2"/>
      <c r="BK128" s="2"/>
      <c r="BO128" s="2"/>
      <c r="BS128" s="2"/>
      <c r="CD128" s="2"/>
      <c r="DO128" s="253"/>
    </row>
    <row r="129" spans="1:119">
      <c r="A129" s="35" t="s">
        <v>204</v>
      </c>
      <c r="B129" s="159" t="s">
        <v>236</v>
      </c>
      <c r="C129" s="163">
        <f>IF((Visualisation!E$66-Visualisation!$K$66)&gt;0,(1-(EXP(-(((Visualisation!E$66-Visualisation!$K$66)^2)/(2*($T$122^2)))))),0)</f>
        <v>0</v>
      </c>
      <c r="D129" s="163">
        <f>IF((Visualisation!F$66-Visualisation!$K$66)&gt;0,(1-(EXP(-(((Visualisation!F$66-Visualisation!$K$66)^2)/(2*($T$122^2)))))),0)</f>
        <v>0</v>
      </c>
      <c r="E129" s="163">
        <f>IF((Visualisation!G$66-Visualisation!$K$66)&gt;0,(1-(EXP(-(((Visualisation!G$66-Visualisation!$K$66)^2)/(2*($T$122^2)))))),0)</f>
        <v>0</v>
      </c>
      <c r="F129" s="163">
        <f>IF((Visualisation!H$66-Visualisation!$K$66)&gt;0,(1-(EXP(-(((Visualisation!H$66-Visualisation!$K$66)^2)/(2*($T$122^2)))))),0)</f>
        <v>0</v>
      </c>
      <c r="G129" s="163">
        <f>IF((Visualisation!I$66-Visualisation!$K$66)&gt;0,(1-(EXP(-(((Visualisation!I$66-Visualisation!$K$66)^2)/(2*($T$122^2)))))),0)</f>
        <v>0</v>
      </c>
      <c r="H129" s="163">
        <f>IF((Visualisation!J$66-Visualisation!$K$66)&gt;0,(1-(EXP(-(((Visualisation!J$66-Visualisation!$K$66)^2)/(2*($T$122^2)))))),0)</f>
        <v>0</v>
      </c>
      <c r="I129" s="163">
        <f>IF((Visualisation!K$66-Visualisation!$K$66)&gt;0,(1-(EXP(-(((Visualisation!K$66-Visualisation!$K$66)^2)/(2*($T$122^2)))))),0)</f>
        <v>0</v>
      </c>
      <c r="J129" s="163">
        <f>IF((Visualisation!L$66-Visualisation!$K$66)&gt;0,(1-(EXP(-(((Visualisation!L$66-Visualisation!$K$66)^2)/(2*($T$122^2)))))),0)</f>
        <v>3.2130227406323986E-4</v>
      </c>
      <c r="K129" s="163">
        <f>IF((Visualisation!M$66-Visualisation!$K$66)&gt;0,(1-(EXP(-(((Visualisation!M$66-Visualisation!$K$66)^2)/(2*($T$122^2)))))),0)</f>
        <v>0</v>
      </c>
      <c r="L129" s="163">
        <f>IF((Visualisation!N$66-Visualisation!$K$66)&gt;0,(1-(EXP(-(((Visualisation!N$66-Visualisation!$K$66)^2)/(2*($T$122^2)))))),0)</f>
        <v>0</v>
      </c>
      <c r="M129" s="163">
        <f>IF((Visualisation!O$66-Visualisation!$K$66)&gt;0,(1-(EXP(-(((Visualisation!O$66-Visualisation!$K$66)^2)/(2*($T$122^2)))))),0)</f>
        <v>0</v>
      </c>
      <c r="N129" s="163">
        <f>IF((Visualisation!P$66-Visualisation!$K$66)&gt;0,(1-(EXP(-(((Visualisation!P$66-Visualisation!$K$66)^2)/(2*($T$122^2)))))),0)</f>
        <v>0</v>
      </c>
      <c r="O129" s="163">
        <f>IF((Visualisation!Q$66-Visualisation!$K$66)&gt;0,(1-(EXP(-(((Visualisation!Q$66-Visualisation!$K$66)^2)/(2*($T$122^2)))))),0)</f>
        <v>0.92244814535799025</v>
      </c>
      <c r="P129" s="163">
        <f>IF((Visualisation!R$66-Visualisation!$K$66)&gt;0,(1-(EXP(-(((Visualisation!R$66-Visualisation!$K$66)^2)/(2*($T$122^2)))))),0)</f>
        <v>0</v>
      </c>
      <c r="Q129" s="163">
        <f>IF((Visualisation!S$66-Visualisation!$K$66)&gt;0,(1-(EXP(-(((Visualisation!S$66-Visualisation!$K$66)^2)/(2*($T$122^2)))))),0)</f>
        <v>0</v>
      </c>
      <c r="R129" s="163">
        <f>IF((Visualisation!T$66-Visualisation!$K$66)&gt;0,(1-(EXP(-(((Visualisation!T$66-Visualisation!$K$66)^2)/(2*($T$122^2)))))),0)</f>
        <v>0</v>
      </c>
      <c r="S129" s="1"/>
      <c r="T129" s="1"/>
      <c r="U129" s="1"/>
      <c r="V129" s="1"/>
      <c r="W129" s="249"/>
      <c r="X129" s="2"/>
      <c r="Y129" s="2"/>
      <c r="Z129" s="2"/>
      <c r="AA129" s="159" t="s">
        <v>85</v>
      </c>
      <c r="AB129" s="21">
        <f>IFERROR((C93*Visualisation!$L$117)+(C114*Visualisation!$L$118)+(C135*Visualisation!$L$119)+(C156*Visualisation!$L$120)+(C177*Visualisation!$L$121)+(C198*Visualisation!$L$122)+(C219*Visualisation!$L$123)+(C240*Visualisation!$L$124)+(C261*Visualisation!$L$125),"-")</f>
        <v>3.1625258740968012E-2</v>
      </c>
      <c r="AC129" s="21">
        <f>IFERROR((D93*Visualisation!$L$117)+(D114*Visualisation!$L$118)+(D135*Visualisation!$L$119)+(D156*Visualisation!$L$120)+(D177*Visualisation!$L$121)+(D198*Visualisation!$L$122)+(D219*Visualisation!$L$123)+(D240*Visualisation!$L$124)+(D261*Visualisation!$L$125),"-")</f>
        <v>3.276350688229842E-2</v>
      </c>
      <c r="AD129" s="21">
        <f>IFERROR((E93*Visualisation!$L$117)+(E114*Visualisation!$L$118)+(E135*Visualisation!$L$119)+(E156*Visualisation!$L$120)+(E177*Visualisation!$L$121)+(E198*Visualisation!$L$122)+(E219*Visualisation!$L$123)+(E240*Visualisation!$L$124)+(E261*Visualisation!$L$125),"-")</f>
        <v>4.3655717489862279E-2</v>
      </c>
      <c r="AE129" s="21">
        <f>IFERROR((F93*Visualisation!$L$117)+(F114*Visualisation!$L$118)+(F135*Visualisation!$L$119)+(F156*Visualisation!$L$120)+(F177*Visualisation!$L$121)+(F198*Visualisation!$L$122)+(F219*Visualisation!$L$123)+(F240*Visualisation!$L$124)+(F261*Visualisation!$L$125),"-")</f>
        <v>3.228228691476398E-2</v>
      </c>
      <c r="AF129" s="21">
        <f>IFERROR((G93*Visualisation!$L$117)+(G114*Visualisation!$L$118)+(G135*Visualisation!$L$119)+(G156*Visualisation!$L$120)+(G177*Visualisation!$L$121)+(G198*Visualisation!$L$122)+(G219*Visualisation!$L$123)+(G240*Visualisation!$L$124)+(G261*Visualisation!$L$125),"-")</f>
        <v>3.2350306314900983E-2</v>
      </c>
      <c r="AG129" s="21">
        <f>IFERROR((H93*Visualisation!$L$117)+(H114*Visualisation!$L$118)+(H135*Visualisation!$L$119)+(H156*Visualisation!$L$120)+(H177*Visualisation!$L$121)+(H198*Visualisation!$L$122)+(H219*Visualisation!$L$123)+(H240*Visualisation!$L$124)+(H261*Visualisation!$L$125),"-")</f>
        <v>3.7550114644175153E-2</v>
      </c>
      <c r="AH129" s="21">
        <f>IFERROR((I93*Visualisation!$L$117)+(I114*Visualisation!$L$118)+(I135*Visualisation!$L$119)+(I156*Visualisation!$L$120)+(I177*Visualisation!$L$121)+(I198*Visualisation!$L$122)+(I219*Visualisation!$L$123)+(I240*Visualisation!$L$124)+(I261*Visualisation!$L$125),"-")</f>
        <v>3.3660352795369643E-2</v>
      </c>
      <c r="AI129" s="21">
        <f>IFERROR((J93*Visualisation!$L$117)+(J114*Visualisation!$L$118)+(J135*Visualisation!$L$119)+(J156*Visualisation!$L$120)+(J177*Visualisation!$L$121)+(J198*Visualisation!$L$122)+(J219*Visualisation!$L$123)+(J240*Visualisation!$L$124)+(J261*Visualisation!$L$125),"-")</f>
        <v>3.0915298909708028E-2</v>
      </c>
      <c r="AJ129" s="21">
        <f>IFERROR((K93*Visualisation!$L$117)+(K114*Visualisation!$L$118)+(K135*Visualisation!$L$119)+(K156*Visualisation!$L$120)+(K177*Visualisation!$L$121)+(K198*Visualisation!$L$122)+(K219*Visualisation!$L$123)+(K240*Visualisation!$L$124)+(K261*Visualisation!$L$125),"-")</f>
        <v>4.9439256105166342E-2</v>
      </c>
      <c r="AK129" s="21">
        <f>IFERROR((L93*Visualisation!$L$117)+(L114*Visualisation!$L$118)+(L135*Visualisation!$L$119)+(L156*Visualisation!$L$120)+(L177*Visualisation!$L$121)+(L198*Visualisation!$L$122)+(L219*Visualisation!$L$123)+(L240*Visualisation!$L$124)+(L261*Visualisation!$L$125),"-")</f>
        <v>3.5325087259079582E-2</v>
      </c>
      <c r="AL129" s="21">
        <f>IFERROR((M93*Visualisation!$L$117)+(M114*Visualisation!$L$118)+(M135*Visualisation!$L$119)+(M156*Visualisation!$L$120)+(M177*Visualisation!$L$121)+(M198*Visualisation!$L$122)+(M219*Visualisation!$L$123)+(M240*Visualisation!$L$124)+(M261*Visualisation!$L$125),"-")</f>
        <v>3.0424514681895276E-2</v>
      </c>
      <c r="AM129" s="21">
        <f>IFERROR((N93*Visualisation!$L$117)+(N114*Visualisation!$L$118)+(N135*Visualisation!$L$119)+(N156*Visualisation!$L$120)+(N177*Visualisation!$L$121)+(N198*Visualisation!$L$122)+(N219*Visualisation!$L$123)+(N240*Visualisation!$L$124)+(N261*Visualisation!$L$125),"-")</f>
        <v>4.6711400153676051E-2</v>
      </c>
      <c r="AN129" s="21">
        <f>IFERROR((O93*Visualisation!$L$117)+(O114*Visualisation!$L$118)+(O135*Visualisation!$L$119)+(O156*Visualisation!$L$120)+(O177*Visualisation!$L$121)+(O198*Visualisation!$L$122)+(O219*Visualisation!$L$123)+(O240*Visualisation!$L$124)+(O261*Visualisation!$L$125),"-")</f>
        <v>0</v>
      </c>
      <c r="AO129" s="21">
        <f>IFERROR((P93*Visualisation!$L$117)+(P114*Visualisation!$L$118)+(P135*Visualisation!$L$119)+(P156*Visualisation!$L$120)+(P177*Visualisation!$L$121)+(P198*Visualisation!$L$122)+(P219*Visualisation!$L$123)+(P240*Visualisation!$L$124)+(P261*Visualisation!$L$125),"-")</f>
        <v>3.7703928424109558E-2</v>
      </c>
      <c r="AP129" s="21">
        <f>IFERROR((Q93*Visualisation!$L$117)+(Q114*Visualisation!$L$118)+(Q135*Visualisation!$L$119)+(Q156*Visualisation!$L$120)+(Q177*Visualisation!$L$121)+(Q198*Visualisation!$L$122)+(Q219*Visualisation!$L$123)+(Q240*Visualisation!$L$124)+(Q261*Visualisation!$L$125),"-")</f>
        <v>3.3698984020579505E-2</v>
      </c>
      <c r="AQ129" s="202">
        <f>IFERROR((R93*Visualisation!$L$117)+(R114*Visualisation!$L$118)+(R135*Visualisation!$L$119)+(R156*Visualisation!$L$120)+(R177*Visualisation!$L$121)+(R198*Visualisation!$L$122)+(R219*Visualisation!$L$123)+(R240*Visualisation!$L$124)+(R261*Visualisation!$L$125),"-")</f>
        <v>2.7689913762819318E-2</v>
      </c>
      <c r="AR129" s="21">
        <f t="shared" si="10"/>
        <v>0.53579592709937218</v>
      </c>
      <c r="AS129" s="11"/>
      <c r="AT129" s="11"/>
      <c r="AU129" s="11"/>
      <c r="AV129" s="251"/>
      <c r="AW129" s="11"/>
      <c r="AX129" s="1"/>
      <c r="AY129" s="224" t="s">
        <v>184</v>
      </c>
      <c r="AZ129" s="353" t="s">
        <v>146</v>
      </c>
      <c r="BA129" s="354"/>
      <c r="BB129" s="354"/>
      <c r="BC129" s="2"/>
      <c r="BD129" s="350" t="s">
        <v>145</v>
      </c>
      <c r="BE129" s="351"/>
      <c r="BF129" s="352"/>
      <c r="BG129" s="2"/>
      <c r="BH129" s="350" t="s">
        <v>345</v>
      </c>
      <c r="BI129" s="351"/>
      <c r="BJ129" s="352"/>
      <c r="BK129" s="2"/>
      <c r="BL129" s="350" t="s">
        <v>344</v>
      </c>
      <c r="BM129" s="351"/>
      <c r="BN129" s="352"/>
      <c r="BO129" s="2"/>
      <c r="BP129" s="350" t="s">
        <v>343</v>
      </c>
      <c r="BQ129" s="351"/>
      <c r="BR129" s="352"/>
      <c r="BS129" s="2"/>
      <c r="BT129" s="350" t="s">
        <v>342</v>
      </c>
      <c r="BU129" s="351"/>
      <c r="BV129" s="352"/>
      <c r="BX129" s="350" t="s">
        <v>341</v>
      </c>
      <c r="BY129" s="351"/>
      <c r="BZ129" s="352"/>
      <c r="CB129" s="350" t="s">
        <v>14</v>
      </c>
      <c r="CC129" s="351"/>
      <c r="CD129" s="352"/>
      <c r="CF129" s="350" t="s">
        <v>13</v>
      </c>
      <c r="CG129" s="351"/>
      <c r="CH129" s="352"/>
      <c r="CJ129" s="350" t="s">
        <v>12</v>
      </c>
      <c r="CK129" s="351"/>
      <c r="CL129" s="352"/>
      <c r="CN129" s="350" t="s">
        <v>19</v>
      </c>
      <c r="CO129" s="351"/>
      <c r="CP129" s="352"/>
      <c r="CR129" s="350" t="s">
        <v>47</v>
      </c>
      <c r="CS129" s="351"/>
      <c r="CT129" s="352"/>
      <c r="CV129" s="350" t="s">
        <v>33</v>
      </c>
      <c r="CW129" s="351"/>
      <c r="CX129" s="352"/>
      <c r="CZ129" s="350" t="s">
        <v>32</v>
      </c>
      <c r="DA129" s="351"/>
      <c r="DB129" s="352"/>
      <c r="DD129" s="350" t="s">
        <v>31</v>
      </c>
      <c r="DE129" s="351"/>
      <c r="DF129" s="352"/>
      <c r="DH129" s="350" t="s">
        <v>30</v>
      </c>
      <c r="DI129" s="351"/>
      <c r="DJ129" s="351"/>
      <c r="DO129" s="253"/>
    </row>
    <row r="130" spans="1:119">
      <c r="A130" s="28" t="s">
        <v>73</v>
      </c>
      <c r="B130" s="159" t="s">
        <v>290</v>
      </c>
      <c r="C130" s="163">
        <f>IF((Visualisation!E$66-Visualisation!$L$66)&gt;0,(1-(EXP(-(((Visualisation!E$66-Visualisation!$L$66)^2)/(2*($T$122^2)))))),0)</f>
        <v>0</v>
      </c>
      <c r="D130" s="163">
        <f>IF((Visualisation!F$66-Visualisation!$L$66)&gt;0,(1-(EXP(-(((Visualisation!F$66-Visualisation!$L$66)^2)/(2*($T$122^2)))))),0)</f>
        <v>0</v>
      </c>
      <c r="E130" s="163">
        <f>IF((Visualisation!G$66-Visualisation!$L$66)&gt;0,(1-(EXP(-(((Visualisation!G$66-Visualisation!$L$66)^2)/(2*($T$122^2)))))),0)</f>
        <v>0</v>
      </c>
      <c r="F130" s="163">
        <f>IF((Visualisation!H$66-Visualisation!$L$66)&gt;0,(1-(EXP(-(((Visualisation!H$66-Visualisation!$L$66)^2)/(2*($T$122^2)))))),0)</f>
        <v>0</v>
      </c>
      <c r="G130" s="163">
        <f>IF((Visualisation!I$66-Visualisation!$L$66)&gt;0,(1-(EXP(-(((Visualisation!I$66-Visualisation!$L$66)^2)/(2*($T$122^2)))))),0)</f>
        <v>0</v>
      </c>
      <c r="H130" s="163">
        <f>IF((Visualisation!J$66-Visualisation!$L$66)&gt;0,(1-(EXP(-(((Visualisation!J$66-Visualisation!$L$66)^2)/(2*($T$122^2)))))),0)</f>
        <v>0</v>
      </c>
      <c r="I130" s="163">
        <f>IF((Visualisation!K$66-Visualisation!$L$66)&gt;0,(1-(EXP(-(((Visualisation!K$66-Visualisation!$L$66)^2)/(2*($T$122^2)))))),0)</f>
        <v>0</v>
      </c>
      <c r="J130" s="163">
        <f>IF((Visualisation!L$66-Visualisation!$L$66)&gt;0,(1-(EXP(-(((Visualisation!L$66-Visualisation!$L$66)^2)/(2*($T$122^2)))))),0)</f>
        <v>0</v>
      </c>
      <c r="K130" s="163">
        <f>IF((Visualisation!M$66-Visualisation!$L$66)&gt;0,(1-(EXP(-(((Visualisation!M$66-Visualisation!$L$66)^2)/(2*($T$122^2)))))),0)</f>
        <v>0</v>
      </c>
      <c r="L130" s="163">
        <f>IF((Visualisation!N$66-Visualisation!$L$66)&gt;0,(1-(EXP(-(((Visualisation!N$66-Visualisation!$L$66)^2)/(2*($T$122^2)))))),0)</f>
        <v>0</v>
      </c>
      <c r="M130" s="163">
        <f>IF((Visualisation!O$66-Visualisation!$L$66)&gt;0,(1-(EXP(-(((Visualisation!O$66-Visualisation!$L$66)^2)/(2*($T$122^2)))))),0)</f>
        <v>0</v>
      </c>
      <c r="N130" s="163">
        <f>IF((Visualisation!P$66-Visualisation!$L$66)&gt;0,(1-(EXP(-(((Visualisation!P$66-Visualisation!$L$66)^2)/(2*($T$122^2)))))),0)</f>
        <v>0</v>
      </c>
      <c r="O130" s="163">
        <f>IF((Visualisation!Q$66-Visualisation!$L$66)&gt;0,(1-(EXP(-(((Visualisation!Q$66-Visualisation!$L$66)^2)/(2*($T$122^2)))))),0)</f>
        <v>0.91789868847032885</v>
      </c>
      <c r="P130" s="163">
        <f>IF((Visualisation!R$66-Visualisation!$L$66)&gt;0,(1-(EXP(-(((Visualisation!R$66-Visualisation!$L$66)^2)/(2*($T$122^2)))))),0)</f>
        <v>0</v>
      </c>
      <c r="Q130" s="163">
        <f>IF((Visualisation!S$66-Visualisation!$L$66)&gt;0,(1-(EXP(-(((Visualisation!S$66-Visualisation!$L$66)^2)/(2*($T$122^2)))))),0)</f>
        <v>0</v>
      </c>
      <c r="R130" s="163">
        <f>IF((Visualisation!T$66-Visualisation!$L$66)&gt;0,(1-(EXP(-(((Visualisation!T$66-Visualisation!$L$66)^2)/(2*($T$122^2)))))),0)</f>
        <v>0</v>
      </c>
      <c r="S130" s="1"/>
      <c r="T130" s="1"/>
      <c r="U130" s="1"/>
      <c r="V130" s="1"/>
      <c r="W130" s="249"/>
      <c r="X130" s="2"/>
      <c r="Y130" s="2"/>
      <c r="Z130" s="2"/>
      <c r="AA130" s="159" t="s">
        <v>339</v>
      </c>
      <c r="AB130" s="21">
        <f>IFERROR((C94*Visualisation!$L$117)+(C115*Visualisation!$L$118)+(C136*Visualisation!$L$119)+(C157*Visualisation!$L$120)+(C178*Visualisation!$L$121)+(C199*Visualisation!$L$122)+(C220*Visualisation!$L$123)+(C241*Visualisation!$L$124)+(C262*Visualisation!$L$125),"-")</f>
        <v>0.2040114293688538</v>
      </c>
      <c r="AC130" s="21">
        <f>IFERROR((D94*Visualisation!$L$117)+(D115*Visualisation!$L$118)+(D136*Visualisation!$L$119)+(D157*Visualisation!$L$120)+(D178*Visualisation!$L$121)+(D199*Visualisation!$L$122)+(D220*Visualisation!$L$123)+(D241*Visualisation!$L$124)+(D262*Visualisation!$L$125),"-")</f>
        <v>0.20333968008102526</v>
      </c>
      <c r="AD130" s="21">
        <f>IFERROR((E94*Visualisation!$L$117)+(E115*Visualisation!$L$118)+(E136*Visualisation!$L$119)+(E157*Visualisation!$L$120)+(E178*Visualisation!$L$121)+(E199*Visualisation!$L$122)+(E220*Visualisation!$L$123)+(E241*Visualisation!$L$124)+(E262*Visualisation!$L$125),"-")</f>
        <v>0.20534649378969749</v>
      </c>
      <c r="AE130" s="21">
        <f>IFERROR((F94*Visualisation!$L$117)+(F115*Visualisation!$L$118)+(F136*Visualisation!$L$119)+(F157*Visualisation!$L$120)+(F178*Visualisation!$L$121)+(F199*Visualisation!$L$122)+(F220*Visualisation!$L$123)+(F241*Visualisation!$L$124)+(F262*Visualisation!$L$125),"-")</f>
        <v>0.20155026442645899</v>
      </c>
      <c r="AF130" s="21">
        <f>IFERROR((G94*Visualisation!$L$117)+(G115*Visualisation!$L$118)+(G136*Visualisation!$L$119)+(G157*Visualisation!$L$120)+(G178*Visualisation!$L$121)+(G199*Visualisation!$L$122)+(G220*Visualisation!$L$123)+(G241*Visualisation!$L$124)+(G262*Visualisation!$L$125),"-")</f>
        <v>5.2781621787176269E-4</v>
      </c>
      <c r="AG130" s="21">
        <f>IFERROR((H94*Visualisation!$L$117)+(H115*Visualisation!$L$118)+(H136*Visualisation!$L$119)+(H157*Visualisation!$L$120)+(H178*Visualisation!$L$121)+(H199*Visualisation!$L$122)+(H220*Visualisation!$L$123)+(H241*Visualisation!$L$124)+(H262*Visualisation!$L$125),"-")</f>
        <v>3.83967932499063E-7</v>
      </c>
      <c r="AH130" s="21">
        <f>IFERROR((I94*Visualisation!$L$117)+(I115*Visualisation!$L$118)+(I136*Visualisation!$L$119)+(I157*Visualisation!$L$120)+(I178*Visualisation!$L$121)+(I199*Visualisation!$L$122)+(I220*Visualisation!$L$123)+(I241*Visualisation!$L$124)+(I262*Visualisation!$L$125),"-")</f>
        <v>0.30282737128358705</v>
      </c>
      <c r="AI130" s="21">
        <f>IFERROR((J94*Visualisation!$L$117)+(J115*Visualisation!$L$118)+(J136*Visualisation!$L$119)+(J157*Visualisation!$L$120)+(J178*Visualisation!$L$121)+(J199*Visualisation!$L$122)+(J220*Visualisation!$L$123)+(J241*Visualisation!$L$124)+(J262*Visualisation!$L$125),"-")</f>
        <v>0.10618976552592801</v>
      </c>
      <c r="AJ130" s="21">
        <f>IFERROR((K94*Visualisation!$L$117)+(K115*Visualisation!$L$118)+(K136*Visualisation!$L$119)+(K157*Visualisation!$L$120)+(K178*Visualisation!$L$121)+(K199*Visualisation!$L$122)+(K220*Visualisation!$L$123)+(K241*Visualisation!$L$124)+(K262*Visualisation!$L$125),"-")</f>
        <v>0.13550871013886773</v>
      </c>
      <c r="AK130" s="21">
        <f>IFERROR((L94*Visualisation!$L$117)+(L115*Visualisation!$L$118)+(L136*Visualisation!$L$119)+(L157*Visualisation!$L$120)+(L178*Visualisation!$L$121)+(L199*Visualisation!$L$122)+(L220*Visualisation!$L$123)+(L241*Visualisation!$L$124)+(L262*Visualisation!$L$125),"-")</f>
        <v>0.20723046624222935</v>
      </c>
      <c r="AL130" s="21">
        <f>IFERROR((M94*Visualisation!$L$117)+(M115*Visualisation!$L$118)+(M136*Visualisation!$L$119)+(M157*Visualisation!$L$120)+(M178*Visualisation!$L$121)+(M199*Visualisation!$L$122)+(M220*Visualisation!$L$123)+(M241*Visualisation!$L$124)+(M262*Visualisation!$L$125),"-")</f>
        <v>0.20768533088535146</v>
      </c>
      <c r="AM130" s="21">
        <f>IFERROR((N94*Visualisation!$L$117)+(N115*Visualisation!$L$118)+(N136*Visualisation!$L$119)+(N157*Visualisation!$L$120)+(N178*Visualisation!$L$121)+(N199*Visualisation!$L$122)+(N220*Visualisation!$L$123)+(N241*Visualisation!$L$124)+(N262*Visualisation!$L$125),"-")</f>
        <v>1.5458189147394615E-2</v>
      </c>
      <c r="AN130" s="21">
        <f>IFERROR((O94*Visualisation!$L$117)+(O115*Visualisation!$L$118)+(O136*Visualisation!$L$119)+(O157*Visualisation!$L$120)+(O178*Visualisation!$L$121)+(O199*Visualisation!$L$122)+(O220*Visualisation!$L$123)+(O241*Visualisation!$L$124)+(O262*Visualisation!$L$125),"-")</f>
        <v>0.93619729012080788</v>
      </c>
      <c r="AO130" s="21">
        <f>IFERROR((P94*Visualisation!$L$117)+(P115*Visualisation!$L$118)+(P136*Visualisation!$L$119)+(P157*Visualisation!$L$120)+(P178*Visualisation!$L$121)+(P199*Visualisation!$L$122)+(P220*Visualisation!$L$123)+(P241*Visualisation!$L$124)+(P262*Visualisation!$L$125),"-")</f>
        <v>0</v>
      </c>
      <c r="AP130" s="21">
        <f>IFERROR((Q94*Visualisation!$L$117)+(Q115*Visualisation!$L$118)+(Q136*Visualisation!$L$119)+(Q157*Visualisation!$L$120)+(Q178*Visualisation!$L$121)+(Q199*Visualisation!$L$122)+(Q220*Visualisation!$L$123)+(Q241*Visualisation!$L$124)+(Q262*Visualisation!$L$125),"-")</f>
        <v>0.20000025295433027</v>
      </c>
      <c r="AQ130" s="202">
        <f>IFERROR((R94*Visualisation!$L$117)+(R115*Visualisation!$L$118)+(R136*Visualisation!$L$119)+(R157*Visualisation!$L$120)+(R178*Visualisation!$L$121)+(R199*Visualisation!$L$122)+(R220*Visualisation!$L$123)+(R241*Visualisation!$L$124)+(R262*Visualisation!$L$125),"-")</f>
        <v>0</v>
      </c>
      <c r="AR130" s="21">
        <f t="shared" si="10"/>
        <v>2.9258734441503358</v>
      </c>
      <c r="AS130" s="11"/>
      <c r="AT130" s="11"/>
      <c r="AU130" s="11"/>
      <c r="AV130" s="251"/>
      <c r="AW130" s="11"/>
      <c r="AX130" s="11"/>
      <c r="AY130" s="206" t="s">
        <v>263</v>
      </c>
      <c r="AZ130" s="216" t="s">
        <v>65</v>
      </c>
      <c r="BA130" s="216" t="s">
        <v>66</v>
      </c>
      <c r="BB130" s="270" t="s">
        <v>67</v>
      </c>
      <c r="BC130" s="2"/>
      <c r="BD130" s="223" t="s">
        <v>68</v>
      </c>
      <c r="BE130" s="216" t="s">
        <v>69</v>
      </c>
      <c r="BF130" s="270" t="s">
        <v>286</v>
      </c>
      <c r="BG130" s="2"/>
      <c r="BH130" s="223" t="s">
        <v>287</v>
      </c>
      <c r="BI130" s="216" t="s">
        <v>288</v>
      </c>
      <c r="BJ130" s="270" t="s">
        <v>289</v>
      </c>
      <c r="BK130" s="2"/>
      <c r="BL130" s="223" t="s">
        <v>124</v>
      </c>
      <c r="BM130" s="216" t="s">
        <v>125</v>
      </c>
      <c r="BN130" s="270" t="s">
        <v>336</v>
      </c>
      <c r="BO130" s="2"/>
      <c r="BP130" s="223" t="s">
        <v>223</v>
      </c>
      <c r="BQ130" s="216" t="s">
        <v>224</v>
      </c>
      <c r="BR130" s="270" t="s">
        <v>225</v>
      </c>
      <c r="BS130" s="2"/>
      <c r="BT130" s="223" t="s">
        <v>226</v>
      </c>
      <c r="BU130" s="216" t="s">
        <v>227</v>
      </c>
      <c r="BV130" s="270" t="s">
        <v>228</v>
      </c>
      <c r="BX130" s="223" t="s">
        <v>229</v>
      </c>
      <c r="BY130" s="216" t="s">
        <v>373</v>
      </c>
      <c r="BZ130" s="270" t="s">
        <v>374</v>
      </c>
      <c r="CB130" s="223" t="s">
        <v>375</v>
      </c>
      <c r="CC130" s="216" t="s">
        <v>376</v>
      </c>
      <c r="CD130" s="270" t="s">
        <v>377</v>
      </c>
      <c r="CF130" s="223" t="s">
        <v>208</v>
      </c>
      <c r="CG130" s="216" t="s">
        <v>209</v>
      </c>
      <c r="CH130" s="270" t="s">
        <v>210</v>
      </c>
      <c r="CJ130" s="274" t="s">
        <v>15</v>
      </c>
      <c r="CK130" s="217" t="s">
        <v>126</v>
      </c>
      <c r="CL130" s="270" t="s">
        <v>237</v>
      </c>
      <c r="CN130" s="274" t="s">
        <v>238</v>
      </c>
      <c r="CO130" s="217" t="s">
        <v>239</v>
      </c>
      <c r="CP130" s="270" t="s">
        <v>240</v>
      </c>
      <c r="CR130" s="274" t="s">
        <v>241</v>
      </c>
      <c r="CS130" s="217" t="s">
        <v>54</v>
      </c>
      <c r="CT130" s="270" t="s">
        <v>20</v>
      </c>
      <c r="CV130" s="274" t="s">
        <v>21</v>
      </c>
      <c r="CW130" s="217" t="s">
        <v>22</v>
      </c>
      <c r="CX130" s="270" t="s">
        <v>23</v>
      </c>
      <c r="CZ130" s="274" t="s">
        <v>24</v>
      </c>
      <c r="DA130" s="217" t="s">
        <v>127</v>
      </c>
      <c r="DB130" s="270" t="s">
        <v>115</v>
      </c>
      <c r="DD130" s="223" t="s">
        <v>147</v>
      </c>
      <c r="DE130" s="216" t="s">
        <v>28</v>
      </c>
      <c r="DF130" s="270" t="s">
        <v>2</v>
      </c>
      <c r="DH130" s="223" t="s">
        <v>3</v>
      </c>
      <c r="DI130" s="216" t="s">
        <v>4</v>
      </c>
      <c r="DJ130" s="217" t="s">
        <v>64</v>
      </c>
      <c r="DO130" s="253"/>
    </row>
    <row r="131" spans="1:119" ht="15.75">
      <c r="A131" s="28" t="s">
        <v>72</v>
      </c>
      <c r="B131" s="159" t="s">
        <v>291</v>
      </c>
      <c r="C131" s="163">
        <f>IF((Visualisation!E$66-Visualisation!$M$66)&gt;0,(1-(EXP(-(((Visualisation!E$66-Visualisation!$M$66)^2)/(2*($T$122^2)))))),0)</f>
        <v>0</v>
      </c>
      <c r="D131" s="163">
        <f>IF((Visualisation!F$66-Visualisation!$M$66)&gt;0,(1-(EXP(-(((Visualisation!F$66-Visualisation!$M$66)^2)/(2*($T$122^2)))))),0)</f>
        <v>0</v>
      </c>
      <c r="E131" s="163">
        <f>IF((Visualisation!G$66-Visualisation!$M$66)&gt;0,(1-(EXP(-(((Visualisation!G$66-Visualisation!$M$66)^2)/(2*($T$122^2)))))),0)</f>
        <v>0</v>
      </c>
      <c r="F131" s="163">
        <f>IF((Visualisation!H$66-Visualisation!$M$66)&gt;0,(1-(EXP(-(((Visualisation!H$66-Visualisation!$M$66)^2)/(2*($T$122^2)))))),0)</f>
        <v>0</v>
      </c>
      <c r="G131" s="163">
        <f>IF((Visualisation!I$66-Visualisation!$M$66)&gt;0,(1-(EXP(-(((Visualisation!I$66-Visualisation!$M$66)^2)/(2*($T$122^2)))))),0)</f>
        <v>0</v>
      </c>
      <c r="H131" s="163">
        <f>IF((Visualisation!J$66-Visualisation!$M$66)&gt;0,(1-(EXP(-(((Visualisation!J$66-Visualisation!$M$66)^2)/(2*($T$122^2)))))),0)</f>
        <v>0</v>
      </c>
      <c r="I131" s="163">
        <f>IF((Visualisation!K$66-Visualisation!$M$66)&gt;0,(1-(EXP(-(((Visualisation!K$66-Visualisation!$M$66)^2)/(2*($T$122^2)))))),0)</f>
        <v>3.3113735145218204E-4</v>
      </c>
      <c r="J131" s="163">
        <f>IF((Visualisation!L$66-Visualisation!$M$66)&gt;0,(1-(EXP(-(((Visualisation!L$66-Visualisation!$M$66)^2)/(2*($T$122^2)))))),0)</f>
        <v>1.3041668497456582E-3</v>
      </c>
      <c r="K131" s="163">
        <f>IF((Visualisation!M$66-Visualisation!$M$66)&gt;0,(1-(EXP(-(((Visualisation!M$66-Visualisation!$M$66)^2)/(2*($T$122^2)))))),0)</f>
        <v>0</v>
      </c>
      <c r="L131" s="163">
        <f>IF((Visualisation!N$66-Visualisation!$M$66)&gt;0,(1-(EXP(-(((Visualisation!N$66-Visualisation!$M$66)^2)/(2*($T$122^2)))))),0)</f>
        <v>0</v>
      </c>
      <c r="M131" s="163">
        <f>IF((Visualisation!O$66-Visualisation!$M$66)&gt;0,(1-(EXP(-(((Visualisation!O$66-Visualisation!$M$66)^2)/(2*($T$122^2)))))),0)</f>
        <v>0</v>
      </c>
      <c r="N131" s="163">
        <f>IF((Visualisation!P$66-Visualisation!$M$66)&gt;0,(1-(EXP(-(((Visualisation!P$66-Visualisation!$M$66)^2)/(2*($T$122^2)))))),0)</f>
        <v>0</v>
      </c>
      <c r="O131" s="163">
        <f>IF((Visualisation!Q$66-Visualisation!$M$66)&gt;0,(1-(EXP(-(((Visualisation!Q$66-Visualisation!$M$66)^2)/(2*($T$122^2)))))),0)</f>
        <v>0.92685702201225451</v>
      </c>
      <c r="P131" s="163">
        <f>IF((Visualisation!R$66-Visualisation!$M$66)&gt;0,(1-(EXP(-(((Visualisation!R$66-Visualisation!$M$66)^2)/(2*($T$122^2)))))),0)</f>
        <v>0</v>
      </c>
      <c r="Q131" s="163">
        <f>IF((Visualisation!S$66-Visualisation!$M$66)&gt;0,(1-(EXP(-(((Visualisation!S$66-Visualisation!$M$66)^2)/(2*($T$122^2)))))),0)</f>
        <v>0</v>
      </c>
      <c r="R131" s="163">
        <f>IF((Visualisation!T$66-Visualisation!$M$66)&gt;0,(1-(EXP(-(((Visualisation!T$66-Visualisation!$M$66)^2)/(2*($T$122^2)))))),0)</f>
        <v>0</v>
      </c>
      <c r="S131" s="1"/>
      <c r="T131" s="1"/>
      <c r="U131" s="1"/>
      <c r="V131" s="1"/>
      <c r="W131" s="249"/>
      <c r="X131" s="2"/>
      <c r="Y131" s="2"/>
      <c r="Z131" s="2"/>
      <c r="AA131" s="159" t="s">
        <v>311</v>
      </c>
      <c r="AB131" s="21">
        <f>IFERROR((C95*Visualisation!$L$117)+(C116*Visualisation!$L$118)+(C137*Visualisation!$L$119)+(C158*Visualisation!$L$120)+(C179*Visualisation!$L$121)+(C200*Visualisation!$L$122)+(C221*Visualisation!$L$123)+(C242*Visualisation!$L$124)+(C263*Visualisation!$L$125),"-")</f>
        <v>0.21249160185396868</v>
      </c>
      <c r="AC131" s="21">
        <f>IFERROR((D95*Visualisation!$L$117)+(D116*Visualisation!$L$118)+(D137*Visualisation!$L$119)+(D158*Visualisation!$L$120)+(D179*Visualisation!$L$121)+(D200*Visualisation!$L$122)+(D221*Visualisation!$L$123)+(D242*Visualisation!$L$124)+(D263*Visualisation!$L$125),"-")</f>
        <v>0.21145414699730672</v>
      </c>
      <c r="AD131" s="21">
        <f>IFERROR((E95*Visualisation!$L$117)+(E116*Visualisation!$L$118)+(E137*Visualisation!$L$119)+(E158*Visualisation!$L$120)+(E179*Visualisation!$L$121)+(E200*Visualisation!$L$122)+(E221*Visualisation!$L$123)+(E242*Visualisation!$L$124)+(E263*Visualisation!$L$125),"-")</f>
        <v>0.22041269213665757</v>
      </c>
      <c r="AE131" s="21">
        <f>IFERROR((F95*Visualisation!$L$117)+(F116*Visualisation!$L$118)+(F137*Visualisation!$L$119)+(F158*Visualisation!$L$120)+(F179*Visualisation!$L$121)+(F200*Visualisation!$L$122)+(F221*Visualisation!$L$123)+(F242*Visualisation!$L$124)+(F263*Visualisation!$L$125),"-")</f>
        <v>0.20154313588608372</v>
      </c>
      <c r="AF131" s="21">
        <f>IFERROR((G95*Visualisation!$L$117)+(G116*Visualisation!$L$118)+(G137*Visualisation!$L$119)+(G158*Visualisation!$L$120)+(G179*Visualisation!$L$121)+(G200*Visualisation!$L$122)+(G221*Visualisation!$L$123)+(G242*Visualisation!$L$124)+(G263*Visualisation!$L$125),"-")</f>
        <v>5.2020377624272809E-4</v>
      </c>
      <c r="AG131" s="21">
        <f>IFERROR((H95*Visualisation!$L$117)+(H116*Visualisation!$L$118)+(H137*Visualisation!$L$119)+(H158*Visualisation!$L$120)+(H179*Visualisation!$L$121)+(H200*Visualisation!$L$122)+(H221*Visualisation!$L$123)+(H242*Visualisation!$L$124)+(H263*Visualisation!$L$125),"-")</f>
        <v>7.4855518539715393E-4</v>
      </c>
      <c r="AH131" s="21">
        <f>IFERROR((I95*Visualisation!$L$117)+(I116*Visualisation!$L$118)+(I137*Visualisation!$L$119)+(I158*Visualisation!$L$120)+(I179*Visualisation!$L$121)+(I200*Visualisation!$L$122)+(I221*Visualisation!$L$123)+(I242*Visualisation!$L$124)+(I263*Visualisation!$L$125),"-")</f>
        <v>0.30324118367880398</v>
      </c>
      <c r="AI131" s="21">
        <f>IFERROR((J95*Visualisation!$L$117)+(J116*Visualisation!$L$118)+(J137*Visualisation!$L$119)+(J158*Visualisation!$L$120)+(J179*Visualisation!$L$121)+(J200*Visualisation!$L$122)+(J221*Visualisation!$L$123)+(J242*Visualisation!$L$124)+(J263*Visualisation!$L$125),"-")</f>
        <v>0.10660297016699748</v>
      </c>
      <c r="AJ131" s="21">
        <f>IFERROR((K95*Visualisation!$L$117)+(K116*Visualisation!$L$118)+(K137*Visualisation!$L$119)+(K158*Visualisation!$L$120)+(K179*Visualisation!$L$121)+(K200*Visualisation!$L$122)+(K221*Visualisation!$L$123)+(K242*Visualisation!$L$124)+(K263*Visualisation!$L$125),"-")</f>
        <v>0.14056625376338619</v>
      </c>
      <c r="AK131" s="21">
        <f>IFERROR((L95*Visualisation!$L$117)+(L116*Visualisation!$L$118)+(L137*Visualisation!$L$119)+(L158*Visualisation!$L$120)+(L179*Visualisation!$L$121)+(L200*Visualisation!$L$122)+(L221*Visualisation!$L$123)+(L242*Visualisation!$L$124)+(L263*Visualisation!$L$125),"-")</f>
        <v>0.20852367225273444</v>
      </c>
      <c r="AL131" s="21">
        <f>IFERROR((M95*Visualisation!$L$117)+(M116*Visualisation!$L$118)+(M137*Visualisation!$L$119)+(M158*Visualisation!$L$120)+(M179*Visualisation!$L$121)+(M200*Visualisation!$L$122)+(M221*Visualisation!$L$123)+(M242*Visualisation!$L$124)+(M263*Visualisation!$L$125),"-")</f>
        <v>8.500836045308751E-3</v>
      </c>
      <c r="AM131" s="21">
        <f>IFERROR((N95*Visualisation!$L$117)+(N116*Visualisation!$L$118)+(N137*Visualisation!$L$119)+(N158*Visualisation!$L$120)+(N179*Visualisation!$L$121)+(N200*Visualisation!$L$122)+(N221*Visualisation!$L$123)+(N242*Visualisation!$L$124)+(N263*Visualisation!$L$125),"-")</f>
        <v>2.1317326594249144E-2</v>
      </c>
      <c r="AN131" s="21">
        <f>IFERROR((O95*Visualisation!$L$117)+(O116*Visualisation!$L$118)+(O137*Visualisation!$L$119)+(O158*Visualisation!$L$120)+(O179*Visualisation!$L$121)+(O200*Visualisation!$L$122)+(O221*Visualisation!$L$123)+(O242*Visualisation!$L$124)+(O263*Visualisation!$L$125),"-")</f>
        <v>0.93918652676446834</v>
      </c>
      <c r="AO131" s="21">
        <f>IFERROR((P95*Visualisation!$L$117)+(P116*Visualisation!$L$118)+(P137*Visualisation!$L$119)+(P158*Visualisation!$L$120)+(P179*Visualisation!$L$121)+(P200*Visualisation!$L$122)+(P221*Visualisation!$L$123)+(P242*Visualisation!$L$124)+(P263*Visualisation!$L$125),"-")</f>
        <v>6.8063870196741483E-3</v>
      </c>
      <c r="AP131" s="21">
        <f>IFERROR((Q95*Visualisation!$L$117)+(Q116*Visualisation!$L$118)+(Q137*Visualisation!$L$119)+(Q158*Visualisation!$L$120)+(Q179*Visualisation!$L$121)+(Q200*Visualisation!$L$122)+(Q221*Visualisation!$L$123)+(Q242*Visualisation!$L$124)+(Q263*Visualisation!$L$125),"-")</f>
        <v>0</v>
      </c>
      <c r="AQ131" s="202">
        <f>IFERROR((R95*Visualisation!$L$117)+(R116*Visualisation!$L$118)+(R137*Visualisation!$L$119)+(R158*Visualisation!$L$120)+(R179*Visualisation!$L$121)+(R200*Visualisation!$L$122)+(R221*Visualisation!$L$123)+(R242*Visualisation!$L$124)+(R263*Visualisation!$L$125),"-")</f>
        <v>1.0241324922083239E-3</v>
      </c>
      <c r="AR131" s="21">
        <f t="shared" si="10"/>
        <v>2.5829396246134877</v>
      </c>
      <c r="AS131" s="11"/>
      <c r="AT131" s="11"/>
      <c r="AU131" s="11"/>
      <c r="AV131" s="251"/>
      <c r="AW131" s="11"/>
      <c r="AX131" s="11"/>
      <c r="AY131" s="225" t="s">
        <v>221</v>
      </c>
      <c r="AZ131" s="21">
        <f>(($C$81*Visualisation!$Q$117)+($C$82*Visualisation!$Q$117)+($C$83*Visualisation!$Q$117)+($C$84*Visualisation!$Q$117)+($C$85*Visualisation!$Q$117)+($C$86*Visualisation!$Q$117)+($C$87*Visualisation!$Q$117)+($C$88*Visualisation!$Q$117)+($C$89*Visualisation!$Q$117)+($C$90*Visualisation!$Q$117)+($C$91*Visualisation!$Q$117)+($C$92*Visualisation!$Q$117)+($C$93*Visualisation!$Q$117)+($C$94*Visualisation!$Q$117)+($C$95*Visualisation!$Q$117)+($C$96*Visualisation!$Q$117))*$BD$86</f>
        <v>0</v>
      </c>
      <c r="BA131" s="21">
        <f>($C$81*Visualisation!$Q$117)+($D$81*Visualisation!$Q$117)+($E$81*Visualisation!$Q$117)+($F$81*Visualisation!$Q$117)+($G$81*Visualisation!$Q$117)+($H$81*Visualisation!$Q$117)+($I$81*Visualisation!$Q$117)+($J$81*Visualisation!$Q$117)+($K$81*Visualisation!$Q$117)+($L$81*Visualisation!$Q$117)+($M$81*Visualisation!$Q$117)+($N$81*Visualisation!$Q$117)+($O$81*Visualisation!$Q$117)+($P$81*Visualisation!$Q$117)+($Q$81*Visualisation!$Q$117)+($R$81*Visualisation!$Q$117)</f>
        <v>0</v>
      </c>
      <c r="BB131" s="21"/>
      <c r="BC131" s="21"/>
      <c r="BD131" s="21">
        <f>(($D$81*Visualisation!$Q$117)+($D$82*Visualisation!$Q$117)+($D$83*Visualisation!$Q$117)+($D$84*Visualisation!$Q$117)+($D$85*Visualisation!$Q$117)+($D$86*Visualisation!$Q$117)+($D$87*Visualisation!$Q$117)+($D$88*Visualisation!$Q$117)+($D$89*Visualisation!$Q$117)+($D$90*Visualisation!$Q$117)+($D$91*Visualisation!$Q$117)+($D$92*Visualisation!$Q$117)+($D$93*Visualisation!$Q$117)+($D$94*Visualisation!$Q$117)+($D$95*Visualisation!$Q$117)+($D$96*Visualisation!$Q$117))*$BD$86</f>
        <v>0</v>
      </c>
      <c r="BE131" s="21">
        <f>($C$82*Visualisation!$Q$117)+($D$82*Visualisation!$Q$117)+($E$82*Visualisation!$Q$117)+($F$82*Visualisation!$Q$117)+($G$82*Visualisation!$Q$117)+($H$82*Visualisation!$Q$117)+($I$82*Visualisation!$Q$117)+($J$82*Visualisation!$Q$117)+($K$82*Visualisation!$Q$117)+($L$82*Visualisation!$Q$117)+($M$82*Visualisation!$Q$117)+($N$82*Visualisation!$Q$117)+($O$82*Visualisation!$Q$117)+($P$82*Visualisation!$Q$117)+($Q$82*Visualisation!$Q$117)+($R$82*Visualisation!$Q$117)</f>
        <v>0</v>
      </c>
      <c r="BF131" s="21"/>
      <c r="BG131" s="21"/>
      <c r="BH131" s="21">
        <f>(($E$81*Visualisation!$Q$117)+($E$82*Visualisation!$Q$117)+($E$83*Visualisation!$Q$117)+($E$84*Visualisation!$Q$117)+($E$85*Visualisation!$Q$117)+($E$86*Visualisation!$Q$117)+($E$87*Visualisation!$Q$117)+($E$88*Visualisation!$Q$117)+($E$89*Visualisation!$Q$117)+($E$90*Visualisation!$Q$117)+($E$91*Visualisation!$Q$117)+($E$92*Visualisation!$Q$117)+($E$93*Visualisation!$Q$117)+($E$94*Visualisation!$Q$117)+($E$95*Visualisation!$Q$117)+($E$96*Visualisation!$Q$117))*$BD$86</f>
        <v>0</v>
      </c>
      <c r="BI131" s="21">
        <f>($C$83*Visualisation!$Q$117)+($D$83*Visualisation!$Q$117)+($E$83*Visualisation!$Q$117)+($F$83*Visualisation!$Q$117)+($G$83*Visualisation!$Q$117)+($H$83*Visualisation!$Q$117)+($I$83*Visualisation!$Q$117)+($J$83*Visualisation!$Q$117)+($K$83*Visualisation!$Q$117)+($L$83*Visualisation!$Q$117)+($M$83*Visualisation!$Q$117)+($N$83*Visualisation!$Q$117)+($O$83*Visualisation!$Q$117)+($P$83*Visualisation!$Q$117)+($Q$83*Visualisation!$Q$117)+($R$83*Visualisation!$Q$117)</f>
        <v>0</v>
      </c>
      <c r="BJ131" s="21"/>
      <c r="BK131" s="21"/>
      <c r="BL131" s="21">
        <f>(($F$81*Visualisation!$Q$117)+($F$82*Visualisation!$Q$117)+($F$83*Visualisation!$Q$117)+($F$84*Visualisation!$Q$117)+($F$85*Visualisation!$Q$117)+($F$86*Visualisation!$Q$117)+($F$87*Visualisation!$Q$117)+($F$88*Visualisation!$Q$117)+($F$89*Visualisation!$Q$117)+($F$90*Visualisation!$Q$117)+($F$91*Visualisation!$Q$117)+($F$92*Visualisation!$Q$117)+($F$93*Visualisation!$Q$117)+($F$94*Visualisation!$Q$117)+($F$95*Visualisation!$Q$117)+($F$96*Visualisation!$Q$117))*$BD$86</f>
        <v>0</v>
      </c>
      <c r="BM131" s="21">
        <f>($C$84*Visualisation!$Q$117)+($D$84*Visualisation!$Q$117)+($E$84*Visualisation!$Q$117)+($F$84*Visualisation!$Q$117)+($G$84*Visualisation!$Q$117)+($H$84*Visualisation!$Q$117)+($I$84*Visualisation!$Q$117)+($J$84*Visualisation!$Q$117)+($K$84*Visualisation!$Q$117)+($L$84*Visualisation!$Q$117)+($M$84*Visualisation!$Q$117)+($N$84*Visualisation!$Q$117)+($O$84*Visualisation!$Q$117)+($P$84*Visualisation!$Q$117)+($Q$84*Visualisation!$Q$117)+($R$84*Visualisation!$Q$117)</f>
        <v>0</v>
      </c>
      <c r="BN131" s="21"/>
      <c r="BO131" s="21"/>
      <c r="BP131" s="21">
        <f>(($G$81*Visualisation!$Q$117)+($G$82*Visualisation!$Q$117)+($G$83*Visualisation!$Q$117)+($G$84*Visualisation!$Q$117)+($G$85*Visualisation!$Q$117)+($G$86*Visualisation!$Q$117)+($G$87*Visualisation!$Q$117)+($G$88*Visualisation!$Q$117)+($G$89*Visualisation!$Q$117)+($G$90*Visualisation!$Q$117)+($G$91*Visualisation!$Q$117)+($G$92*Visualisation!$Q$117)+($G$93*Visualisation!$Q$117)+($G$94*Visualisation!$Q$117)+($G$95*Visualisation!$Q$117)+($G$96*Visualisation!$Q$117))*$BD$86</f>
        <v>0</v>
      </c>
      <c r="BQ131" s="21">
        <f>($C$85*Visualisation!$Q$117)+($D$85*Visualisation!$Q$117)+($E$85*Visualisation!$Q$117)+($F$85*Visualisation!$Q$117)+($G$85*Visualisation!$Q$117)+($H$85*Visualisation!$Q$117)+($I$85*Visualisation!$Q$117)+($J$85*Visualisation!$Q$117)+($K$85*Visualisation!$Q$117)+($L$85*Visualisation!$Q$117)+($M$85*Visualisation!$Q$117)+($N$85*Visualisation!$Q$117)+($O$85*Visualisation!$Q$117)+($P$85*Visualisation!$Q$117)+($Q$85*Visualisation!$Q$117)+($R$85*Visualisation!$Q$117)</f>
        <v>0</v>
      </c>
      <c r="BR131" s="21"/>
      <c r="BS131" s="21"/>
      <c r="BT131" s="21">
        <f>(($H$81*Visualisation!$Q$117)+($H$82*Visualisation!$Q$117)+($H$83*Visualisation!$Q$117)+($H$84*Visualisation!$Q$117)+($H$85*Visualisation!$Q$117)+($H$86*Visualisation!$Q$117)+($H$87*Visualisation!$Q$117)+($H$88*Visualisation!$Q$117)+($H$89*Visualisation!$Q$117)+($H$90*Visualisation!$Q$117)+($H$91*Visualisation!$Q$117)+($H$92*Visualisation!$Q$117)+($H$93*Visualisation!$Q$117)+($H$94*Visualisation!$Q$117)+($H$95*Visualisation!$Q$117)+($H$96*Visualisation!$Q$117))*$BD$86</f>
        <v>0</v>
      </c>
      <c r="BU131" s="21">
        <f>($C$86*Visualisation!$Q$117)+($D$86*Visualisation!$Q$117)+($E$86*Visualisation!$Q$117)+($F$86*Visualisation!$Q$117)+($G$86*Visualisation!$Q$117)+($H$86*Visualisation!$Q$117)+($I$86*Visualisation!$Q$117)+($J$86*Visualisation!$Q$117)+($K$86*Visualisation!$Q$117)+($L$86*Visualisation!$Q$117)+($M$86*Visualisation!$Q$117)+($N$86*Visualisation!$Q$117)+($O$86*Visualisation!$Q$117)+($P$86*Visualisation!$Q$117)+($Q$86*Visualisation!$Q$117)+($R$86*Visualisation!$Q$117)</f>
        <v>0</v>
      </c>
      <c r="BV131" s="21"/>
      <c r="BW131" s="21"/>
      <c r="BX131" s="21">
        <f>(($I$81*Visualisation!$Q$117)+($I$82*Visualisation!$Q$117)+($I$83*Visualisation!$Q$117)+($I$84*Visualisation!$Q$117)+($I$85*Visualisation!$Q$117)+($I$86*Visualisation!$Q$117)+($I$87*Visualisation!$Q$117)+($I$88*Visualisation!$Q$117)+($I$89*Visualisation!$Q$117)+($I$90*Visualisation!$Q$117)+($I$91*Visualisation!$Q$117)+($I$92*Visualisation!$Q$117)+($I$93*Visualisation!$Q$117)+($I$94*Visualisation!$Q$117)+($I$95*Visualisation!$Q$117)+($I$96*Visualisation!$Q$117))*$BD$86</f>
        <v>0</v>
      </c>
      <c r="BY131" s="21">
        <f>($C$87*Visualisation!$Q$117)+($D$87*Visualisation!$Q$117)+($E$87*Visualisation!$Q$117)+($F$87*Visualisation!$Q$117)+($G$87*Visualisation!$Q$117)+($H$87*Visualisation!$Q$117)+($I$87*Visualisation!$Q$117)+($J$87*Visualisation!$Q$117)+($K$87*Visualisation!$Q$117)+($L$87*Visualisation!$Q$117)+($M$87*Visualisation!$Q$117)+($N$87*Visualisation!$Q$117)+($O$87*Visualisation!$Q$117)+($P$87*Visualisation!$Q$117)+($Q$87*Visualisation!$Q$117)+($R$87*Visualisation!$Q$117)</f>
        <v>0</v>
      </c>
      <c r="BZ131" s="2"/>
      <c r="CB131" s="21">
        <f>(($J$81*Visualisation!$Q$117)+($J$82*Visualisation!$Q$117)+($J$83*Visualisation!$Q$117)+($J$84*Visualisation!$Q$117)+($J$85*Visualisation!$Q$117)+($J$86*Visualisation!$Q$117)+($J$87*Visualisation!$Q$117)+($J$88*Visualisation!$Q$117)+($J$89*Visualisation!$Q$117)+($J$90*Visualisation!$Q$117)+($J$91*Visualisation!$Q$117)+($J$92*Visualisation!$Q$117)+($J$93*Visualisation!$Q$117)+($J$94*Visualisation!$Q$117)+($J$95*Visualisation!$Q$117)+($J$96*Visualisation!$Q$117))*$BD$86</f>
        <v>0</v>
      </c>
      <c r="CC131" s="21">
        <f>($C$88*Visualisation!$Q$117)+($D$88*Visualisation!$Q$117)+($E$88*Visualisation!$Q$117)+($F$88*Visualisation!$Q$117)+($G$88*Visualisation!$Q$117)+($H$88*Visualisation!$Q$117)+($I$88*Visualisation!$Q$117)+($J$88*Visualisation!$Q$117)+($K$88*Visualisation!$Q$117)+($L$88*Visualisation!$Q$117)+($M$88*Visualisation!$Q$117)+($N$88*Visualisation!$Q$117)+($O$88*Visualisation!$Q$117)+($P$88*Visualisation!$Q$117)+($Q$88*Visualisation!$Q$117)+($R$88*Visualisation!$Q$117)</f>
        <v>0</v>
      </c>
      <c r="CD131" s="2"/>
      <c r="CF131" s="21">
        <f>(($K$81*Visualisation!$Q$117)+($K$82*Visualisation!$Q$117)+($K$83*Visualisation!$Q$117)+($K$84*Visualisation!$Q$117)+($K$85*Visualisation!$Q$117)+($K$86*Visualisation!$Q$117)+($K$87*Visualisation!$Q$117)+($K$88*Visualisation!$Q$117)+($K$89*Visualisation!$Q$117)+($K$90*Visualisation!$Q$117)+($K$91*Visualisation!$Q$117)+($K$92*Visualisation!$Q$117)+($K$93*Visualisation!$Q$117)+($K$94*Visualisation!$Q$117)+($K$95*Visualisation!$Q$117)+($K$96*Visualisation!$Q$117))*$BD$86</f>
        <v>0</v>
      </c>
      <c r="CG131" s="21">
        <f>($C$89*Visualisation!$Q$117)+($D$89*Visualisation!$Q$117)+($E$89*Visualisation!$Q$117)+($F$89*Visualisation!$Q$117)+($G$89*Visualisation!$Q$117)+($H$89*Visualisation!$Q$117)+($I$89*Visualisation!$Q$117)+($J$89*Visualisation!$Q$117)+($K$89*Visualisation!$Q$117)+($L$89*Visualisation!$Q$117)+($M$89*Visualisation!$Q$117)+($N$89*Visualisation!$Q$117)+($O$89*Visualisation!$Q$117)+($P$89*Visualisation!$Q$117)+($Q$89*Visualisation!$Q$117)+($R$89*Visualisation!$Q$117)</f>
        <v>0</v>
      </c>
      <c r="CH131" s="2"/>
      <c r="CJ131" s="21">
        <f>(($L$81*Visualisation!$Q$117)+($L$82*Visualisation!$Q$117)+($L$83*Visualisation!$Q$117)+($L$84*Visualisation!$Q$117)+($L$85*Visualisation!$Q$117)+($L$86*Visualisation!$Q$117)+($L$87*Visualisation!$Q$117)+($L$88*Visualisation!$Q$117)+($L$89*Visualisation!$Q$117)+($L$90*Visualisation!$Q$117)+($L$91*Visualisation!$Q$117)+($L$92*Visualisation!$Q$117)+($L$93*Visualisation!$Q$117)+($L$94*Visualisation!$Q$117)+($L$95*Visualisation!$Q$117)+($L$96*Visualisation!$Q$117))*$BD$86</f>
        <v>0</v>
      </c>
      <c r="CK131" s="21">
        <f>($C$90*Visualisation!$Q$117)+($D$90*Visualisation!$Q$117)+($E$90*Visualisation!$Q$117)+($F$90*Visualisation!$Q$117)+($G$90*Visualisation!$Q$117)+($H$90*Visualisation!$Q$117)+($I$90*Visualisation!$Q$117)+($J$90*Visualisation!$Q$117)+($K$90*Visualisation!$Q$117)+($L$90*Visualisation!$Q$117)+($M$90*Visualisation!$Q$117)+($N$90*Visualisation!$Q$117)+($O$90*Visualisation!$Q$117)+($P$90*Visualisation!$Q$117)+($Q$90*Visualisation!$Q$117)+($R$90*Visualisation!$Q$117)</f>
        <v>0</v>
      </c>
      <c r="CL131" s="2"/>
      <c r="CN131" s="21">
        <f>(($M$81*Visualisation!$Q$117)+($M$82*Visualisation!$Q$117)+($M$83*Visualisation!$Q$117)+($M$84*Visualisation!$Q$117)+($M$85*Visualisation!$Q$117)+($M$86*Visualisation!$Q$117)+($M$87*Visualisation!$Q$117)+($M$88*Visualisation!$Q$117)+($M$89*Visualisation!$Q$117)+($M$90*Visualisation!$Q$117)+($M$91*Visualisation!$Q$117)+($M$92*Visualisation!$Q$117)+($M$93*Visualisation!$Q$117)+($M$94*Visualisation!$Q$117)+($M$95*Visualisation!$Q$117)+($M$96*Visualisation!$Q$117))*$BD$86</f>
        <v>0</v>
      </c>
      <c r="CO131" s="21">
        <f>($C$91*Visualisation!$Q$117)+($D$91*Visualisation!$Q$117)+($E$91*Visualisation!$Q$117)+($F$91*Visualisation!$Q$117)+($G$91*Visualisation!$Q$117)+($H$91*Visualisation!$Q$117)+($I$91*Visualisation!$Q$117)+($J$91*Visualisation!$Q$117)+($K$91*Visualisation!$Q$117)+($L$91*Visualisation!$Q$117)+($M$91*Visualisation!$Q$117)+($N$91*Visualisation!$Q$117)+($O$91*Visualisation!$Q$117)+($P$91*Visualisation!$Q$117)+($Q$91*Visualisation!$Q$117)+($R$91*Visualisation!$Q$117)</f>
        <v>0</v>
      </c>
      <c r="CP131" s="2"/>
      <c r="CR131" s="21">
        <f>(($N$81*Visualisation!$Q$117)+($N$82*Visualisation!$Q$117)+($N$83*Visualisation!$Q$117)+($N$84*Visualisation!$Q$117)+($N$85*Visualisation!$Q$117)+($N$86*Visualisation!$Q$117)+($N$87*Visualisation!$Q$117)+($N$88*Visualisation!$Q$117)+($N$89*Visualisation!$Q$117)+($N$90*Visualisation!$Q$117)+($N$91*Visualisation!$Q$117)+($N$92*Visualisation!$Q$117)+($N$93*Visualisation!$Q$117)+($N$94*Visualisation!$Q$117)+($N$95*Visualisation!$Q$117)+($N$96*Visualisation!$Q$117))*$BD$86</f>
        <v>0</v>
      </c>
      <c r="CS131" s="21">
        <f>($C$92*Visualisation!$Q$117)+($D$92*Visualisation!$Q$117)+($E$92*Visualisation!$Q$117)+($F$92*Visualisation!$Q$117)+($G$92*Visualisation!$Q$117)+($H$92*Visualisation!$Q$117)+($I$92*Visualisation!$Q$117)+($J$92*Visualisation!$Q$117)+($K$92*Visualisation!$Q$117)+($L$92*Visualisation!$Q$117)+($M$92*Visualisation!$Q$117)+($N$92*Visualisation!$Q$117)+($O$92*Visualisation!$Q$117)+($P$92*Visualisation!$Q$117)+($Q$92*Visualisation!$Q$117)+($R$92*Visualisation!$Q$117)</f>
        <v>0</v>
      </c>
      <c r="CT131" s="2"/>
      <c r="CV131" s="21">
        <f>(($O$81*Visualisation!$Q$117)+($O$82*Visualisation!$Q$117)+($O$83*Visualisation!$Q$117)+($O$84*Visualisation!$Q$117)+($O$85*Visualisation!$Q$117)+($O$86*Visualisation!$Q$117)+($O$87*Visualisation!$Q$117)+($O$88*Visualisation!$Q$117)+($O$89*Visualisation!$Q$117)+($O$90*Visualisation!$Q$117)+($O$91*Visualisation!$Q$117)+($O$92*Visualisation!$Q$117)+($O$93*Visualisation!$Q$117)+($O$94*Visualisation!$Q$117)+($O$95*Visualisation!$Q$117)+($O$96*Visualisation!$Q$117))*$BD$86</f>
        <v>0</v>
      </c>
      <c r="CW131" s="21">
        <f>($C$93*Visualisation!$Q$117)+($D$93*Visualisation!$Q$117)+($E$93*Visualisation!$Q$117)+($F$93*Visualisation!$Q$117)+($G$93*Visualisation!$Q$117)+($H$93*Visualisation!$Q$117)+($I$93*Visualisation!$Q$117)+($J$93*Visualisation!$Q$117)+($K$93*Visualisation!$Q$117)+($L$93*Visualisation!$Q$117)+($M$93*Visualisation!$Q$117)+($N$93*Visualisation!$Q$117)+($O$93*Visualisation!$Q$117)+($P$93*Visualisation!$Q$117)+($Q$93*Visualisation!$Q$117)+($R$93*Visualisation!$Q$117)</f>
        <v>0</v>
      </c>
      <c r="CX131" s="2"/>
      <c r="CZ131" s="21">
        <f>(($P$81*Visualisation!$Q$117)+($P$82*Visualisation!$Q$117)+($P$83*Visualisation!$Q$117)+($P$84*Visualisation!$Q$117)+($P$85*Visualisation!$Q$117)+($P$86*Visualisation!$Q$117)+($P$87*Visualisation!$Q$117)+($P$88*Visualisation!$Q$117)+($P$89*Visualisation!$Q$117)+($P$90*Visualisation!$Q$117)+($P$91*Visualisation!$Q$117)+($P$92*Visualisation!$Q$117)+($P$93*Visualisation!$Q$117)+($P$94*Visualisation!$Q$117)+($P$95*Visualisation!$Q$117)+($P$96*Visualisation!$Q$117))*$BD$86</f>
        <v>0</v>
      </c>
      <c r="DA131" s="21">
        <f>($C$94*Visualisation!$Q$117)+($D$94*Visualisation!$Q$117)+($E$94*Visualisation!$Q$117)+($F$94*Visualisation!$Q$117)+($G$94*Visualisation!$Q$117)+($H$94*Visualisation!$Q$117)+($I$94*Visualisation!$Q$117)+($J$94*Visualisation!$Q$117)+($K$94*Visualisation!$Q$117)+($L$94*Visualisation!$Q$117)+($M$94*Visualisation!$Q$117)+($N$94*Visualisation!$Q$117)+($O$94*Visualisation!$Q$117)+($P$94*Visualisation!$Q$117)+($Q$94*Visualisation!$Q$117)+($R$94*Visualisation!$Q$117)</f>
        <v>0</v>
      </c>
      <c r="DB131" s="2"/>
      <c r="DD131" s="21">
        <f>(($Q$81*Visualisation!$Q$117)+($Q$82*Visualisation!$Q$117)+($Q$83*Visualisation!$Q$117)+($Q$84*Visualisation!$Q$117)+($Q$85*Visualisation!$Q$117)+($Q$86*Visualisation!$Q$117)+($Q$87*Visualisation!$Q$117)+($Q$88*Visualisation!$Q$117)+($Q$89*Visualisation!$Q$117)+($Q$90*Visualisation!$Q$117)+($Q$91*Visualisation!$Q$117)+($Q$92*Visualisation!$Q$117)+($Q$93*Visualisation!$Q$117)+($Q$94*Visualisation!$Q$117)+($Q$95*Visualisation!$Q$117)+($Q$96*Visualisation!$Q$117))*$BD$86</f>
        <v>0</v>
      </c>
      <c r="DE131" s="21">
        <f>($C$95*Visualisation!$Q$117)+($D$95*Visualisation!$Q$117)+($E$95*Visualisation!$Q$117)+($F$95*Visualisation!$Q$117)+($G$95*Visualisation!$Q$117)+($H$95*Visualisation!$Q$117)+($I$95*Visualisation!$Q$117)+($J$95*Visualisation!$Q$117)+($K$95*Visualisation!$Q$117)+($L$95*Visualisation!$Q$117)+($M$95*Visualisation!$Q$117)+($N$95*Visualisation!$Q$117)+($O$95*Visualisation!$Q$117)+($P$95*Visualisation!$Q$117)+($Q$95*Visualisation!$Q$117)+($R$95*Visualisation!$Q$117)</f>
        <v>0</v>
      </c>
      <c r="DF131" s="2"/>
      <c r="DH131" s="21">
        <f>(($R$81*Visualisation!$Q$117)+($R$82*Visualisation!$Q$117)+($R$83*Visualisation!$Q$117)+($R$84*Visualisation!$Q$117)+($R$85*Visualisation!$Q$117)+($R$86*Visualisation!$Q$117)+($R$87*Visualisation!$Q$117)+($R$88*Visualisation!$Q$117)+($R$89*Visualisation!$Q$117)+($R$90*Visualisation!$Q$117)+($R$91*Visualisation!$Q$117)+($R$92*Visualisation!$Q$117)+($R$93*Visualisation!$Q$117)+($R$94*Visualisation!$Q$117)+($R$95*Visualisation!$Q$117)+($R$96*Visualisation!$Q$117))*$BD$86</f>
        <v>0</v>
      </c>
      <c r="DI131" s="21">
        <f>($C$96*Visualisation!$Q$117)+($D$96*Visualisation!$Q$117)+($E$96*Visualisation!$Q$117)+($F$96*Visualisation!$Q$117)+($G$96*Visualisation!$Q$117)+($H$96*Visualisation!$Q$117)+($I$96*Visualisation!$Q$117)+($J$96*Visualisation!$Q$117)+($K$96*Visualisation!$Q$117)+($L$96*Visualisation!$Q$117)+($M$96*Visualisation!$Q$117)+($N$96*Visualisation!$Q$117)+($O$96*Visualisation!$Q$117)+($P$96*Visualisation!$Q$117)+($Q$96*Visualisation!$Q$117)+($R$96*Visualisation!$Q$117)</f>
        <v>0</v>
      </c>
      <c r="DJ131" s="2"/>
      <c r="DO131" s="253"/>
    </row>
    <row r="132" spans="1:119" ht="15.75">
      <c r="A132" s="35" t="s">
        <v>74</v>
      </c>
      <c r="B132" s="159" t="s">
        <v>292</v>
      </c>
      <c r="C132" s="163">
        <f>IF((Visualisation!E$66-Visualisation!$N$66)&gt;0,(1-(EXP(-(((Visualisation!E$66-Visualisation!$N$66)^2)/(2*($T$122^2)))))),0)</f>
        <v>0</v>
      </c>
      <c r="D132" s="163">
        <f>IF((Visualisation!F$66-Visualisation!$N$66)&gt;0,(1-(EXP(-(((Visualisation!F$66-Visualisation!$N$66)^2)/(2*($T$122^2)))))),0)</f>
        <v>0</v>
      </c>
      <c r="E132" s="163">
        <f>IF((Visualisation!G$66-Visualisation!$N$66)&gt;0,(1-(EXP(-(((Visualisation!G$66-Visualisation!$N$66)^2)/(2*($T$122^2)))))),0)</f>
        <v>0</v>
      </c>
      <c r="F132" s="163">
        <f>IF((Visualisation!H$66-Visualisation!$N$66)&gt;0,(1-(EXP(-(((Visualisation!H$66-Visualisation!$N$66)^2)/(2*($T$122^2)))))),0)</f>
        <v>0</v>
      </c>
      <c r="G132" s="163">
        <f>IF((Visualisation!I$66-Visualisation!$N$66)&gt;0,(1-(EXP(-(((Visualisation!I$66-Visualisation!$N$66)^2)/(2*($T$122^2)))))),0)</f>
        <v>0</v>
      </c>
      <c r="H132" s="163">
        <f>IF((Visualisation!J$66-Visualisation!$N$66)&gt;0,(1-(EXP(-(((Visualisation!J$66-Visualisation!$N$66)^2)/(2*($T$122^2)))))),0)</f>
        <v>0</v>
      </c>
      <c r="I132" s="163">
        <f>IF((Visualisation!K$66-Visualisation!$N$66)&gt;0,(1-(EXP(-(((Visualisation!K$66-Visualisation!$N$66)^2)/(2*($T$122^2)))))),0)</f>
        <v>7.1484245764309673E-2</v>
      </c>
      <c r="J132" s="163">
        <f>IF((Visualisation!L$66-Visualisation!$N$66)&gt;0,(1-(EXP(-(((Visualisation!L$66-Visualisation!$N$66)^2)/(2*($T$122^2)))))),0)</f>
        <v>8.0801635721416076E-2</v>
      </c>
      <c r="K132" s="163">
        <f>IF((Visualisation!M$66-Visualisation!$N$66)&gt;0,(1-(EXP(-(((Visualisation!M$66-Visualisation!$N$66)^2)/(2*($T$122^2)))))),0)</f>
        <v>6.2545203210518707E-2</v>
      </c>
      <c r="L132" s="163">
        <f>IF((Visualisation!N$66-Visualisation!$N$66)&gt;0,(1-(EXP(-(((Visualisation!N$66-Visualisation!$N$66)^2)/(2*($T$122^2)))))),0)</f>
        <v>0</v>
      </c>
      <c r="M132" s="163">
        <f>IF((Visualisation!O$66-Visualisation!$N$66)&gt;0,(1-(EXP(-(((Visualisation!O$66-Visualisation!$N$66)^2)/(2*($T$122^2)))))),0)</f>
        <v>2.9039260783680909E-5</v>
      </c>
      <c r="N132" s="163">
        <f>IF((Visualisation!P$66-Visualisation!$N$66)&gt;0,(1-(EXP(-(((Visualisation!P$66-Visualisation!$N$66)^2)/(2*($T$122^2)))))),0)</f>
        <v>0</v>
      </c>
      <c r="O132" s="163">
        <f>IF((Visualisation!Q$66-Visualisation!$N$66)&gt;0,(1-(EXP(-(((Visualisation!Q$66-Visualisation!$N$66)^2)/(2*($T$122^2)))))),0)</f>
        <v>0.96986036745147186</v>
      </c>
      <c r="P132" s="163">
        <f>IF((Visualisation!R$66-Visualisation!$N$66)&gt;0,(1-(EXP(-(((Visualisation!R$66-Visualisation!$N$66)^2)/(2*($T$122^2)))))),0)</f>
        <v>0</v>
      </c>
      <c r="Q132" s="163">
        <f>IF((Visualisation!S$66-Visualisation!$N$66)&gt;0,(1-(EXP(-(((Visualisation!S$66-Visualisation!$N$66)^2)/(2*($T$122^2)))))),0)</f>
        <v>0</v>
      </c>
      <c r="R132" s="163">
        <f>IF((Visualisation!T$66-Visualisation!$N$66)&gt;0,(1-(EXP(-(((Visualisation!T$66-Visualisation!$N$66)^2)/(2*($T$122^2)))))),0)</f>
        <v>0</v>
      </c>
      <c r="S132" s="1"/>
      <c r="T132" s="1"/>
      <c r="U132" s="1"/>
      <c r="V132" s="1"/>
      <c r="W132" s="249"/>
      <c r="X132" s="2"/>
      <c r="Y132" s="2"/>
      <c r="Z132" s="2"/>
      <c r="AA132" s="159" t="s">
        <v>123</v>
      </c>
      <c r="AB132" s="203">
        <f>IFERROR((C96*Visualisation!$L$117)+(C117*Visualisation!$L$118)+(C138*Visualisation!$L$119)+(C159*Visualisation!$L$120)+(C180*Visualisation!$L$121)+(C201*Visualisation!$L$122)+(C222*Visualisation!$L$123)+(C243*Visualisation!$L$124)+(C264*Visualisation!$L$125),"-")</f>
        <v>0.21425105909851377</v>
      </c>
      <c r="AC132" s="203">
        <f>IFERROR((D96*Visualisation!$L$117)+(D117*Visualisation!$L$118)+(D138*Visualisation!$L$119)+(D159*Visualisation!$L$120)+(D180*Visualisation!$L$121)+(D201*Visualisation!$L$122)+(D222*Visualisation!$L$123)+(D243*Visualisation!$L$124)+(D264*Visualisation!$L$125),"-")</f>
        <v>0.21329076419899778</v>
      </c>
      <c r="AD132" s="203">
        <f>IFERROR((E96*Visualisation!$L$117)+(E117*Visualisation!$L$118)+(E138*Visualisation!$L$119)+(E159*Visualisation!$L$120)+(E180*Visualisation!$L$121)+(E201*Visualisation!$L$122)+(E222*Visualisation!$L$123)+(E243*Visualisation!$L$124)+(E264*Visualisation!$L$125),"-")</f>
        <v>0.22403360602623071</v>
      </c>
      <c r="AE132" s="203">
        <f>IFERROR((F96*Visualisation!$L$117)+(F117*Visualisation!$L$118)+(F138*Visualisation!$L$119)+(F159*Visualisation!$L$120)+(F180*Visualisation!$L$121)+(F201*Visualisation!$L$122)+(F222*Visualisation!$L$123)+(F243*Visualisation!$L$124)+(F264*Visualisation!$L$125),"-")</f>
        <v>0.20683774405693095</v>
      </c>
      <c r="AF132" s="203">
        <f>IFERROR((G96*Visualisation!$L$117)+(G117*Visualisation!$L$118)+(G138*Visualisation!$L$119)+(G159*Visualisation!$L$120)+(G180*Visualisation!$L$121)+(G201*Visualisation!$L$122)+(G222*Visualisation!$L$123)+(G243*Visualisation!$L$124)+(G264*Visualisation!$L$125),"-")</f>
        <v>0.20463672739227901</v>
      </c>
      <c r="AG132" s="203">
        <f>IFERROR((H96*Visualisation!$L$117)+(H117*Visualisation!$L$118)+(H138*Visualisation!$L$119)+(H159*Visualisation!$L$120)+(H180*Visualisation!$L$121)+(H201*Visualisation!$L$122)+(H222*Visualisation!$L$123)+(H243*Visualisation!$L$124)+(H264*Visualisation!$L$125),"-")</f>
        <v>0.20535770177193752</v>
      </c>
      <c r="AH132" s="203">
        <f>IFERROR((I96*Visualisation!$L$117)+(I117*Visualisation!$L$118)+(I138*Visualisation!$L$119)+(I159*Visualisation!$L$120)+(I180*Visualisation!$L$121)+(I201*Visualisation!$L$122)+(I222*Visualisation!$L$123)+(I243*Visualisation!$L$124)+(I264*Visualisation!$L$125),"-")</f>
        <v>0.32349332065147662</v>
      </c>
      <c r="AI132" s="203">
        <f>IFERROR((J96*Visualisation!$L$117)+(J117*Visualisation!$L$118)+(J138*Visualisation!$L$119)+(J159*Visualisation!$L$120)+(J180*Visualisation!$L$121)+(J201*Visualisation!$L$122)+(J222*Visualisation!$L$123)+(J243*Visualisation!$L$124)+(J264*Visualisation!$L$125),"-")</f>
        <v>0.32620852947857704</v>
      </c>
      <c r="AJ132" s="203">
        <f>IFERROR((K96*Visualisation!$L$117)+(K117*Visualisation!$L$118)+(K138*Visualisation!$L$119)+(K159*Visualisation!$L$120)+(K180*Visualisation!$L$121)+(K201*Visualisation!$L$122)+(K222*Visualisation!$L$123)+(K243*Visualisation!$L$124)+(K264*Visualisation!$L$125),"-")</f>
        <v>0.3641331432105151</v>
      </c>
      <c r="AK132" s="203">
        <f>IFERROR((L96*Visualisation!$L$117)+(L117*Visualisation!$L$118)+(L138*Visualisation!$L$119)+(L159*Visualisation!$L$120)+(L180*Visualisation!$L$121)+(L201*Visualisation!$L$122)+(L222*Visualisation!$L$123)+(L243*Visualisation!$L$124)+(L264*Visualisation!$L$125),"-")</f>
        <v>0.21713630820538138</v>
      </c>
      <c r="AL132" s="203">
        <f>IFERROR((M96*Visualisation!$L$117)+(M117*Visualisation!$L$118)+(M138*Visualisation!$L$119)+(M159*Visualisation!$L$120)+(M180*Visualisation!$L$121)+(M201*Visualisation!$L$122)+(M222*Visualisation!$L$123)+(M243*Visualisation!$L$124)+(M264*Visualisation!$L$125),"-")</f>
        <v>0.21581783556039577</v>
      </c>
      <c r="AM132" s="203">
        <f>IFERROR((N96*Visualisation!$L$117)+(N117*Visualisation!$L$118)+(N138*Visualisation!$L$119)+(N159*Visualisation!$L$120)+(N180*Visualisation!$L$121)+(N201*Visualisation!$L$122)+(N222*Visualisation!$L$123)+(N243*Visualisation!$L$124)+(N264*Visualisation!$L$125),"-")</f>
        <v>0.23433272877898897</v>
      </c>
      <c r="AN132" s="203">
        <f>IFERROR((O96*Visualisation!$L$117)+(O117*Visualisation!$L$118)+(O138*Visualisation!$L$119)+(O159*Visualisation!$L$120)+(O180*Visualisation!$L$121)+(O201*Visualisation!$L$122)+(O222*Visualisation!$L$123)+(O243*Visualisation!$L$124)+(O264*Visualisation!$L$125),"-")</f>
        <v>0.93958972102230198</v>
      </c>
      <c r="AO132" s="203">
        <f>IFERROR((P96*Visualisation!$L$117)+(P117*Visualisation!$L$118)+(P138*Visualisation!$L$119)+(P159*Visualisation!$L$120)+(P180*Visualisation!$L$121)+(P201*Visualisation!$L$122)+(P222*Visualisation!$L$123)+(P243*Visualisation!$L$124)+(P264*Visualisation!$L$125),"-")</f>
        <v>0.20783234433702358</v>
      </c>
      <c r="AP132" s="203">
        <f>IFERROR((Q96*Visualisation!$L$117)+(Q117*Visualisation!$L$118)+(Q138*Visualisation!$L$119)+(Q159*Visualisation!$L$120)+(Q180*Visualisation!$L$121)+(Q201*Visualisation!$L$122)+(Q222*Visualisation!$L$123)+(Q243*Visualisation!$L$124)+(Q264*Visualisation!$L$125),"-")</f>
        <v>0.20295019303071091</v>
      </c>
      <c r="AQ132" s="204">
        <f>IFERROR((R96*Visualisation!$L$117)+(R117*Visualisation!$L$118)+(R138*Visualisation!$L$119)+(R159*Visualisation!$L$120)+(R180*Visualisation!$L$121)+(R201*Visualisation!$L$122)+(R222*Visualisation!$L$123)+(R243*Visualisation!$L$124)+(R264*Visualisation!$L$125),"-")</f>
        <v>0</v>
      </c>
      <c r="AR132" s="21">
        <f t="shared" si="10"/>
        <v>4.2999017268202611</v>
      </c>
      <c r="AS132" s="11"/>
      <c r="AT132" s="11"/>
      <c r="AU132" s="11"/>
      <c r="AV132" s="251"/>
      <c r="AW132" s="11"/>
      <c r="AX132" s="11"/>
      <c r="AY132" s="225" t="s">
        <v>316</v>
      </c>
      <c r="AZ132" s="21">
        <f>(($C$102*Visualisation!$Q$118)+($C$103*Visualisation!$Q$118)+($C$104*Visualisation!$Q$118)+($C$105*Visualisation!$Q$118)+($C$106*Visualisation!$Q$118)+($C$107*Visualisation!$Q$118)+($C$108*Visualisation!$Q$118)+($C$109*Visualisation!$Q$118)+($C$110*Visualisation!$Q$118)+($C$111*Visualisation!$Q$118)+($C$112*Visualisation!$Q$118)+($C$113*Visualisation!$Q$118)+($C$114*Visualisation!$Q$118)+($C$115*Visualisation!$Q$118)+($C$116*Visualisation!$Q$118)+($C$117*Visualisation!$Q$118))*$BD$86</f>
        <v>-0.15999509926563105</v>
      </c>
      <c r="BA132" s="21">
        <f>($C$102*Visualisation!$Q$118)+($D$102*Visualisation!$Q$118)+($E$102*Visualisation!$Q$118)+($F$102*Visualisation!$Q$118)+($G$102*Visualisation!$Q$118)+($H$102*Visualisation!$Q$118)+($I$102*Visualisation!$Q$118)+($J$102*Visualisation!$Q$118)+($K$102*Visualisation!$Q$118)+($L$102*Visualisation!$Q$118)+($M$102*Visualisation!$Q$118)+($N$102*Visualisation!$Q$118)+($O$102*Visualisation!$Q$118)+($P$102*Visualisation!$Q$118)+($Q$102*Visualisation!$Q$118)+($R$102*Visualisation!$Q$118)</f>
        <v>0.59629654100264851</v>
      </c>
      <c r="BB132" s="21"/>
      <c r="BC132" s="21"/>
      <c r="BD132" s="21">
        <f>(($D$102*Visualisation!$Q$118)+($D$103*Visualisation!$Q$118)+($D$104*Visualisation!$Q$118)+($D$105*Visualisation!$Q$118)+($D$106*Visualisation!$Q$118)+($D$107*Visualisation!$Q$118)+($D$108*Visualisation!$Q$118)+($D$109*Visualisation!$Q$118)+($D$110*Visualisation!$Q$118)+($D$111*Visualisation!$Q$118)+($D$112*Visualisation!$Q$118)+($D$113*Visualisation!$Q$118)+($D$114*Visualisation!$Q$118)+($D$115*Visualisation!$Q$118)+($D$116*Visualisation!$Q$118)+($D$117*Visualisation!$Q$118))*$BD$86</f>
        <v>-0.15744860429555235</v>
      </c>
      <c r="BE132" s="21">
        <f>($C$103*Visualisation!$Q$118)+($D$103*Visualisation!$Q$118)+($E$103*Visualisation!$Q$118)+($F$103*Visualisation!$Q$118)+($G$103*Visualisation!$Q$118)+($H$103*Visualisation!$Q$118)+($I$103*Visualisation!$Q$118)+($J$103*Visualisation!$Q$118)+($K$103*Visualisation!$Q$118)+($L$103*Visualisation!$Q$118)+($M$103*Visualisation!$Q$118)+($N$103*Visualisation!$Q$118)+($O$103*Visualisation!$Q$118)+($P$103*Visualisation!$Q$118)+($Q$103*Visualisation!$Q$118)+($R$103*Visualisation!$Q$118)</f>
        <v>0.63155960655161314</v>
      </c>
      <c r="BF132" s="21"/>
      <c r="BG132" s="21"/>
      <c r="BH132" s="21">
        <f>(($E$102*Visualisation!$Q$118)+($E$103*Visualisation!$Q$118)+($E$104*Visualisation!$Q$118)+($E$105*Visualisation!$Q$118)+($E$106*Visualisation!$Q$118)+($E$107*Visualisation!$Q$118)+($E$108*Visualisation!$Q$118)+($E$109*Visualisation!$Q$118)+($E$110*Visualisation!$Q$118)+($E$111*Visualisation!$Q$118)+($E$112*Visualisation!$Q$118)+($E$113*Visualisation!$Q$118)+($E$114*Visualisation!$Q$118)+($E$115*Visualisation!$Q$118)+($E$116*Visualisation!$Q$118)+($E$117*Visualisation!$Q$118))*$BD$86</f>
        <v>-0.15566191652645456</v>
      </c>
      <c r="BI132" s="21">
        <f>($C$104*Visualisation!$Q$118)+($D$104*Visualisation!$Q$118)+($E$104*Visualisation!$Q$118)+($F$104*Visualisation!$Q$118)+($G$104*Visualisation!$Q$118)+($H$104*Visualisation!$Q$118)+($I$104*Visualisation!$Q$118)+($J$104*Visualisation!$Q$118)+($K$104*Visualisation!$Q$118)+($L$104*Visualisation!$Q$118)+($M$104*Visualisation!$Q$118)+($N$104*Visualisation!$Q$118)+($O$104*Visualisation!$Q$118)+($P$104*Visualisation!$Q$118)+($Q$104*Visualisation!$Q$118)+($R$104*Visualisation!$Q$118)</f>
        <v>0.65884849670818468</v>
      </c>
      <c r="BJ132" s="21"/>
      <c r="BK132" s="21"/>
      <c r="BL132" s="21">
        <f>(($F$102*Visualisation!$Q$118)+($F$103*Visualisation!$Q$118)+($F$104*Visualisation!$Q$118)+($F$105*Visualisation!$Q$118)+($F$106*Visualisation!$Q$118)+($F$107*Visualisation!$Q$118)+($F$108*Visualisation!$Q$118)+($F$109*Visualisation!$Q$118)+($F$110*Visualisation!$Q$118)+($F$111*Visualisation!$Q$118)+($F$112*Visualisation!$Q$118)+($F$113*Visualisation!$Q$118)+($F$114*Visualisation!$Q$118)+($F$115*Visualisation!$Q$118)+($F$116*Visualisation!$Q$118)+($F$117*Visualisation!$Q$118))*$BD$86</f>
        <v>-0.26062466357895053</v>
      </c>
      <c r="BM132" s="21">
        <f>($C$105*Visualisation!$Q$118)+($D$105*Visualisation!$Q$118)+($E$105*Visualisation!$Q$118)+($F$105*Visualisation!$Q$118)+($G$105*Visualisation!$Q$118)+($H$105*Visualisation!$Q$118)+($I$105*Visualisation!$Q$118)+($J$105*Visualisation!$Q$118)+($K$105*Visualisation!$Q$118)+($L$105*Visualisation!$Q$118)+($M$105*Visualisation!$Q$118)+($N$105*Visualisation!$Q$118)+($O$105*Visualisation!$Q$118)+($P$105*Visualisation!$Q$118)+($Q$105*Visualisation!$Q$118)+($R$105*Visualisation!$Q$118)</f>
        <v>0.19285213798510528</v>
      </c>
      <c r="BN132" s="21"/>
      <c r="BO132" s="21"/>
      <c r="BP132" s="21">
        <f>(($G$102*Visualisation!$Q$118)+($G$103*Visualisation!$Q$118)+($G$104*Visualisation!$Q$118)+($G$105*Visualisation!$Q$118)+($G$106*Visualisation!$Q$118)+($G$107*Visualisation!$Q$118)+($G$108*Visualisation!$Q$118)+($G$109*Visualisation!$Q$118)+($G$110*Visualisation!$Q$118)+($G$111*Visualisation!$Q$118)+($G$112*Visualisation!$Q$118)+($G$113*Visualisation!$Q$118)+($G$114*Visualisation!$Q$118)+($G$115*Visualisation!$Q$118)+($G$116*Visualisation!$Q$118)+($G$117*Visualisation!$Q$118))*$BD$86</f>
        <v>-0.25169073297461597</v>
      </c>
      <c r="BQ132" s="21">
        <f>($C$106*Visualisation!$Q$118)+($D$106*Visualisation!$Q$118)+($E$106*Visualisation!$Q$118)+($F$106*Visualisation!$Q$118)+($G$106*Visualisation!$Q$118)+($H$106*Visualisation!$Q$118)+($I$106*Visualisation!$Q$118)+($J$106*Visualisation!$Q$118)+($K$106*Visualisation!$Q$118)+($L$106*Visualisation!$Q$118)+($M$106*Visualisation!$Q$118)+($N$106*Visualisation!$Q$118)+($O$106*Visualisation!$Q$118)+($P$106*Visualisation!$Q$118)+($Q$106*Visualisation!$Q$118)+($R$106*Visualisation!$Q$118)</f>
        <v>0.20829483436637214</v>
      </c>
      <c r="BR132" s="21"/>
      <c r="BS132" s="21"/>
      <c r="BT132" s="21">
        <f>(($H$102*Visualisation!$Q$118)+($H$103*Visualisation!$Q$118)+($H$104*Visualisation!$Q$118)+($H$105*Visualisation!$Q$118)+($H$106*Visualisation!$Q$118)+($H$107*Visualisation!$Q$118)+($H$108*Visualisation!$Q$118)+($H$109*Visualisation!$Q$118)+($H$110*Visualisation!$Q$118)+($H$111*Visualisation!$Q$118)+($H$112*Visualisation!$Q$118)+($H$113*Visualisation!$Q$118)+($H$114*Visualisation!$Q$118)+($H$115*Visualisation!$Q$118)+($H$116*Visualisation!$Q$118)+($H$117*Visualisation!$Q$118))*$BD$86</f>
        <v>-0.26874697593893054</v>
      </c>
      <c r="BU132" s="21">
        <f>($C$107*Visualisation!$Q$118)+($D$107*Visualisation!$Q$118)+($E$107*Visualisation!$Q$118)+($F$107*Visualisation!$Q$118)+($G$107*Visualisation!$Q$118)+($H$107*Visualisation!$Q$118)+($I$107*Visualisation!$Q$118)+($J$107*Visualisation!$Q$118)+($K$107*Visualisation!$Q$118)+($L$107*Visualisation!$Q$118)+($M$107*Visualisation!$Q$118)+($N$107*Visualisation!$Q$118)+($O$107*Visualisation!$Q$118)+($P$107*Visualisation!$Q$118)+($Q$107*Visualisation!$Q$118)+($R$107*Visualisation!$Q$118)</f>
        <v>0.18021784762325013</v>
      </c>
      <c r="BV132" s="21"/>
      <c r="BW132" s="21"/>
      <c r="BX132" s="21">
        <f>(($I$102*Visualisation!$Q$118)+($I$103*Visualisation!$Q$118)+($I$104*Visualisation!$Q$118)+($I$105*Visualisation!$Q$118)+($I$106*Visualisation!$Q$118)+($I$107*Visualisation!$Q$118)+($I$108*Visualisation!$Q$118)+($I$109*Visualisation!$Q$118)+($I$110*Visualisation!$Q$118)+($I$111*Visualisation!$Q$118)+($I$112*Visualisation!$Q$118)+($I$113*Visualisation!$Q$118)+($I$114*Visualisation!$Q$118)+($I$115*Visualisation!$Q$118)+($I$116*Visualisation!$Q$118)+($I$117*Visualisation!$Q$118))*$BD$86</f>
        <v>-0.86622627748523862</v>
      </c>
      <c r="BY132" s="21">
        <f>($C$108*Visualisation!$Q$118)+($D$108*Visualisation!$Q$118)+($E$108*Visualisation!$Q$118)+($F$108*Visualisation!$Q$118)+($G$108*Visualisation!$Q$118)+($H$108*Visualisation!$Q$118)+($I$108*Visualisation!$Q$118)+($J$108*Visualisation!$Q$118)+($K$108*Visualisation!$Q$118)+($L$108*Visualisation!$Q$118)+($M$108*Visualisation!$Q$118)+($N$108*Visualisation!$Q$118)+($O$108*Visualisation!$Q$118)+($P$108*Visualisation!$Q$118)+($Q$108*Visualisation!$Q$118)+($R$108*Visualisation!$Q$118)</f>
        <v>0</v>
      </c>
      <c r="BZ132" s="2"/>
      <c r="CB132" s="21">
        <f>(($J$102*Visualisation!$Q$118)+($J$103*Visualisation!$Q$118)+($J$104*Visualisation!$Q$118)+($J$105*Visualisation!$Q$118)+($J$106*Visualisation!$Q$118)+($J$107*Visualisation!$Q$118)+($J$108*Visualisation!$Q$118)+($J$109*Visualisation!$Q$118)+($J$110*Visualisation!$Q$118)+($J$111*Visualisation!$Q$118)+($J$112*Visualisation!$Q$118)+($J$113*Visualisation!$Q$118)+($J$114*Visualisation!$Q$118)+($J$115*Visualisation!$Q$118)+($J$116*Visualisation!$Q$118)+($J$117*Visualisation!$Q$118))*$BD$86</f>
        <v>-0.8441507279347642</v>
      </c>
      <c r="CC132" s="21">
        <f>($C$109*Visualisation!$Q$118)+($D$109*Visualisation!$Q$118)+($E$109*Visualisation!$Q$118)+($F$109*Visualisation!$Q$118)+($G$109*Visualisation!$Q$118)+($H$109*Visualisation!$Q$118)+($I$109*Visualisation!$Q$118)+($J$109*Visualisation!$Q$118)+($K$109*Visualisation!$Q$118)+($L$109*Visualisation!$Q$118)+($M$109*Visualisation!$Q$118)+($N$109*Visualisation!$Q$118)+($O$109*Visualisation!$Q$118)+($P$109*Visualisation!$Q$118)+($Q$109*Visualisation!$Q$118)+($R$109*Visualisation!$Q$118)</f>
        <v>3.3117414117933563E-5</v>
      </c>
      <c r="CD132" s="2"/>
      <c r="CF132" s="21">
        <f>(($K$102*Visualisation!$Q$118)+($K$103*Visualisation!$Q$118)+($K$104*Visualisation!$Q$118)+($K$105*Visualisation!$Q$118)+($K$106*Visualisation!$Q$118)+($K$107*Visualisation!$Q$118)+($K$108*Visualisation!$Q$118)+($K$109*Visualisation!$Q$118)+($K$110*Visualisation!$Q$118)+($K$111*Visualisation!$Q$118)+($K$112*Visualisation!$Q$118)+($K$113*Visualisation!$Q$118)+($K$114*Visualisation!$Q$118)+($K$115*Visualisation!$Q$118)+($K$116*Visualisation!$Q$118)+($K$117*Visualisation!$Q$118))*$BD$86</f>
        <v>-0.72795884492073804</v>
      </c>
      <c r="CG132" s="21">
        <f>($C$110*Visualisation!$Q$118)+($D$110*Visualisation!$Q$118)+($E$110*Visualisation!$Q$118)+($F$110*Visualisation!$Q$118)+($G$110*Visualisation!$Q$118)+($H$110*Visualisation!$Q$118)+($I$110*Visualisation!$Q$118)+($J$110*Visualisation!$Q$118)+($K$110*Visualisation!$Q$118)+($L$110*Visualisation!$Q$118)+($M$110*Visualisation!$Q$118)+($N$110*Visualisation!$Q$118)+($O$110*Visualisation!$Q$118)+($P$110*Visualisation!$Q$118)+($Q$110*Visualisation!$Q$118)+($R$110*Visualisation!$Q$118)</f>
        <v>3.2104774227121663E-3</v>
      </c>
      <c r="CH132" s="2"/>
      <c r="CJ132" s="21">
        <f>(($L$102*Visualisation!$Q$118)+($L$103*Visualisation!$Q$118)+($L$104*Visualisation!$Q$118)+($L$105*Visualisation!$Q$118)+($L$106*Visualisation!$Q$118)+($L$107*Visualisation!$Q$118)+($L$108*Visualisation!$Q$118)+($L$109*Visualisation!$Q$118)+($L$110*Visualisation!$Q$118)+($L$111*Visualisation!$Q$118)+($L$112*Visualisation!$Q$118)+($L$113*Visualisation!$Q$118)+($L$114*Visualisation!$Q$118)+($L$115*Visualisation!$Q$118)+($L$116*Visualisation!$Q$118)+($L$117*Visualisation!$Q$118))*$BD$86</f>
        <v>-0.37540240179505985</v>
      </c>
      <c r="CK132" s="21">
        <f>($C$111*Visualisation!$Q$118)+($D$111*Visualisation!$Q$118)+($E$111*Visualisation!$Q$118)+($F$111*Visualisation!$Q$118)+($G$111*Visualisation!$Q$118)+($H$111*Visualisation!$Q$118)+($I$111*Visualisation!$Q$118)+($J$111*Visualisation!$Q$118)+($K$111*Visualisation!$Q$118)+($L$111*Visualisation!$Q$118)+($M$111*Visualisation!$Q$118)+($N$111*Visualisation!$Q$118)+($O$111*Visualisation!$Q$118)+($P$111*Visualisation!$Q$118)+($Q$111*Visualisation!$Q$118)+($R$111*Visualisation!$Q$118)</f>
        <v>8.4463460758279776E-2</v>
      </c>
      <c r="CL132" s="2"/>
      <c r="CN132" s="21">
        <f>(($M$102*Visualisation!$Q$118)+($M$103*Visualisation!$Q$118)+($M$104*Visualisation!$Q$118)+($M$105*Visualisation!$Q$118)+($M$106*Visualisation!$Q$118)+($M$107*Visualisation!$Q$118)+($M$108*Visualisation!$Q$118)+($M$109*Visualisation!$Q$118)+($M$110*Visualisation!$Q$118)+($M$111*Visualisation!$Q$118)+($M$112*Visualisation!$Q$118)+($M$113*Visualisation!$Q$118)+($M$114*Visualisation!$Q$118)+($M$115*Visualisation!$Q$118)+($M$116*Visualisation!$Q$118)+($M$117*Visualisation!$Q$118))*$BD$86</f>
        <v>-0.35875309346493667</v>
      </c>
      <c r="CO132" s="21">
        <f>($C$112*Visualisation!$Q$118)+($D$112*Visualisation!$Q$118)+($E$112*Visualisation!$Q$118)+($F$112*Visualisation!$Q$118)+($G$112*Visualisation!$Q$118)+($H$112*Visualisation!$Q$118)+($I$112*Visualisation!$Q$118)+($J$112*Visualisation!$Q$118)+($K$112*Visualisation!$Q$118)+($L$112*Visualisation!$Q$118)+($M$112*Visualisation!$Q$118)+($N$112*Visualisation!$Q$118)+($O$112*Visualisation!$Q$118)+($P$112*Visualisation!$Q$118)+($Q$112*Visualisation!$Q$118)+($R$112*Visualisation!$Q$118)</f>
        <v>9.4080930886821151E-2</v>
      </c>
      <c r="CP132" s="2"/>
      <c r="CR132" s="21">
        <f>(($N$102*Visualisation!$Q$118)+($N$103*Visualisation!$Q$118)+($N$104*Visualisation!$Q$118)+($N$105*Visualisation!$Q$118)+($N$106*Visualisation!$Q$118)+($N$107*Visualisation!$Q$118)+($N$108*Visualisation!$Q$118)+($N$109*Visualisation!$Q$118)+($N$110*Visualisation!$Q$118)+($N$111*Visualisation!$Q$118)+($N$112*Visualisation!$Q$118)+($N$113*Visualisation!$Q$118)+($N$114*Visualisation!$Q$118)+($N$115*Visualisation!$Q$118)+($N$116*Visualisation!$Q$118)+($N$117*Visualisation!$Q$118))*$BD$86</f>
        <v>-0.38073953400055399</v>
      </c>
      <c r="CS132" s="21">
        <f>($C$113*Visualisation!$Q$118)+($D$113*Visualisation!$Q$118)+($E$113*Visualisation!$Q$118)+($F$113*Visualisation!$Q$118)+($G$113*Visualisation!$Q$118)+($H$113*Visualisation!$Q$118)+($I$113*Visualisation!$Q$118)+($J$113*Visualisation!$Q$118)+($K$113*Visualisation!$Q$118)+($L$113*Visualisation!$Q$118)+($M$113*Visualisation!$Q$118)+($N$113*Visualisation!$Q$118)+($O$113*Visualisation!$Q$118)+($P$113*Visualisation!$Q$118)+($Q$113*Visualisation!$Q$118)+($R$113*Visualisation!$Q$118)</f>
        <v>8.16310551773545E-2</v>
      </c>
      <c r="CT132" s="2"/>
      <c r="CV132" s="21">
        <f>(($O$102*Visualisation!$Q$118)+($O$103*Visualisation!$Q$118)+($O$104*Visualisation!$Q$118)+($O$105*Visualisation!$Q$118)+($O$106*Visualisation!$Q$118)+($O$107*Visualisation!$Q$118)+($O$108*Visualisation!$Q$118)+($O$109*Visualisation!$Q$118)+($O$110*Visualisation!$Q$118)+($O$111*Visualisation!$Q$118)+($O$112*Visualisation!$Q$118)+($O$113*Visualisation!$Q$118)+($O$114*Visualisation!$Q$118)+($O$115*Visualisation!$Q$118)+($O$116*Visualisation!$Q$118)+($O$117*Visualisation!$Q$118))*$BD$86</f>
        <v>0</v>
      </c>
      <c r="CW132" s="21">
        <f>($C$114*Visualisation!$Q$118)+($D$114*Visualisation!$Q$118)+($E$114*Visualisation!$Q$118)+($F$114*Visualisation!$Q$118)+($G$114*Visualisation!$Q$118)+($H$114*Visualisation!$Q$118)+($I$114*Visualisation!$Q$118)+($J$114*Visualisation!$Q$118)+($K$114*Visualisation!$Q$118)+($L$114*Visualisation!$Q$118)+($M$114*Visualisation!$Q$118)+($N$114*Visualisation!$Q$118)+($O$114*Visualisation!$Q$118)+($P$114*Visualisation!$Q$118)+($Q$114*Visualisation!$Q$118)+($R$114*Visualisation!$Q$118)</f>
        <v>2.7362982150873951</v>
      </c>
      <c r="CX132" s="2"/>
      <c r="CZ132" s="21">
        <f>(($P$102*Visualisation!$Q$118)+($P$103*Visualisation!$Q$118)+($P$104*Visualisation!$Q$118)+($P$105*Visualisation!$Q$118)+($P$106*Visualisation!$Q$118)+($P$107*Visualisation!$Q$118)+($P$108*Visualisation!$Q$118)+($P$109*Visualisation!$Q$118)+($P$110*Visualisation!$Q$118)+($P$111*Visualisation!$Q$118)+($P$112*Visualisation!$Q$118)+($P$113*Visualisation!$Q$118)+($P$114*Visualisation!$Q$118)+($P$115*Visualisation!$Q$118)+($P$116*Visualisation!$Q$118)+($P$117*Visualisation!$Q$118))*$BD$86</f>
        <v>-0.16955687127474497</v>
      </c>
      <c r="DA132" s="21">
        <f>($C$115*Visualisation!$Q$118)+($D$115*Visualisation!$Q$118)+($E$115*Visualisation!$Q$118)+($F$115*Visualisation!$Q$118)+($G$115*Visualisation!$Q$118)+($H$115*Visualisation!$Q$118)+($I$115*Visualisation!$Q$118)+($J$115*Visualisation!$Q$118)+($K$115*Visualisation!$Q$118)+($L$115*Visualisation!$Q$118)+($M$115*Visualisation!$Q$118)+($N$115*Visualisation!$Q$118)+($O$115*Visualisation!$Q$118)+($P$115*Visualisation!$Q$118)+($Q$115*Visualisation!$Q$118)+($R$115*Visualisation!$Q$118)</f>
        <v>0.50061366877557889</v>
      </c>
      <c r="DB132" s="2"/>
      <c r="DD132" s="21">
        <f>(($Q$102*Visualisation!$Q$118)+($Q$103*Visualisation!$Q$118)+($Q$104*Visualisation!$Q$118)+($Q$105*Visualisation!$Q$118)+($Q$106*Visualisation!$Q$118)+($Q$107*Visualisation!$Q$118)+($Q$108*Visualisation!$Q$118)+($Q$109*Visualisation!$Q$118)+($Q$110*Visualisation!$Q$118)+($Q$111*Visualisation!$Q$118)+($Q$112*Visualisation!$Q$118)+($Q$113*Visualisation!$Q$118)+($Q$114*Visualisation!$Q$118)+($Q$115*Visualisation!$Q$118)+($Q$116*Visualisation!$Q$118)+($Q$117*Visualisation!$Q$118))*$BD$86</f>
        <v>-0.30035776141095005</v>
      </c>
      <c r="DE132" s="21">
        <f>($C$116*Visualisation!$Q$118)+($D$116*Visualisation!$Q$118)+($E$116*Visualisation!$Q$118)+($F$116*Visualisation!$Q$118)+($G$116*Visualisation!$Q$118)+($H$116*Visualisation!$Q$118)+($I$116*Visualisation!$Q$118)+($J$116*Visualisation!$Q$118)+($K$116*Visualisation!$Q$118)+($L$116*Visualisation!$Q$118)+($M$116*Visualisation!$Q$118)+($N$116*Visualisation!$Q$118)+($O$116*Visualisation!$Q$118)+($P$116*Visualisation!$Q$118)+($Q$116*Visualisation!$Q$118)+($R$116*Visualisation!$Q$118)</f>
        <v>0.14100753421950835</v>
      </c>
      <c r="DF132" s="2"/>
      <c r="DH132" s="21">
        <f>(($R$102*Visualisation!$Q$118)+($R$103*Visualisation!$Q$118)+($R$104*Visualisation!$Q$118)+($R$105*Visualisation!$Q$118)+($R$106*Visualisation!$Q$118)+($R$107*Visualisation!$Q$118)+($R$108*Visualisation!$Q$118)+($R$109*Visualisation!$Q$118)+($R$110*Visualisation!$Q$118)+($R$111*Visualisation!$Q$118)+($R$112*Visualisation!$Q$118)+($R$113*Visualisation!$Q$118)+($R$114*Visualisation!$Q$118)+($R$115*Visualisation!$Q$118)+($R$116*Visualisation!$Q$118)+($R$117*Visualisation!$Q$118))*$BD$86</f>
        <v>-0.83218383253910377</v>
      </c>
      <c r="DI132" s="21">
        <f>($C$117*Visualisation!$Q$118)+($D$117*Visualisation!$Q$118)+($E$117*Visualisation!$Q$118)+($F$117*Visualisation!$Q$118)+($G$117*Visualisation!$Q$118)+($H$117*Visualisation!$Q$118)+($I$117*Visualisation!$Q$118)+($J$117*Visualisation!$Q$118)+($K$117*Visualisation!$Q$118)+($L$117*Visualisation!$Q$118)+($M$117*Visualisation!$Q$118)+($N$117*Visualisation!$Q$118)+($O$117*Visualisation!$Q$118)+($P$117*Visualisation!$Q$118)+($Q$117*Visualisation!$Q$118)+($R$117*Visualisation!$Q$118)</f>
        <v>8.9413427283080451E-5</v>
      </c>
      <c r="DJ132" s="2"/>
      <c r="DO132" s="253"/>
    </row>
    <row r="133" spans="1:119" ht="15.75">
      <c r="A133" s="35" t="s">
        <v>70</v>
      </c>
      <c r="B133" s="159" t="s">
        <v>83</v>
      </c>
      <c r="C133" s="163">
        <f>IF((Visualisation!E$66-Visualisation!$O$66)&gt;0,(1-(EXP(-(((Visualisation!E$66-Visualisation!$O$66)^2)/(2*($T$122^2)))))),0)</f>
        <v>0</v>
      </c>
      <c r="D133" s="163">
        <f>IF((Visualisation!F$66-Visualisation!$O$66)&gt;0,(1-(EXP(-(((Visualisation!F$66-Visualisation!$O$66)^2)/(2*($T$122^2)))))),0)</f>
        <v>0</v>
      </c>
      <c r="E133" s="163">
        <f>IF((Visualisation!G$66-Visualisation!$O$66)&gt;0,(1-(EXP(-(((Visualisation!G$66-Visualisation!$O$66)^2)/(2*($T$122^2)))))),0)</f>
        <v>0</v>
      </c>
      <c r="F133" s="163">
        <f>IF((Visualisation!H$66-Visualisation!$O$66)&gt;0,(1-(EXP(-(((Visualisation!H$66-Visualisation!$O$66)^2)/(2*($T$122^2)))))),0)</f>
        <v>0</v>
      </c>
      <c r="G133" s="163">
        <f>IF((Visualisation!I$66-Visualisation!$O$66)&gt;0,(1-(EXP(-(((Visualisation!I$66-Visualisation!$O$66)^2)/(2*($T$122^2)))))),0)</f>
        <v>0</v>
      </c>
      <c r="H133" s="163">
        <f>IF((Visualisation!J$66-Visualisation!$O$66)&gt;0,(1-(EXP(-(((Visualisation!J$66-Visualisation!$O$66)^2)/(2*($T$122^2)))))),0)</f>
        <v>0</v>
      </c>
      <c r="I133" s="163">
        <f>IF((Visualisation!K$66-Visualisation!$O$66)&gt;0,(1-(EXP(-(((Visualisation!K$66-Visualisation!$O$66)^2)/(2*($T$122^2)))))),0)</f>
        <v>6.8781928532742898E-2</v>
      </c>
      <c r="J133" s="163">
        <f>IF((Visualisation!L$66-Visualisation!$O$66)&gt;0,(1-(EXP(-(((Visualisation!L$66-Visualisation!$O$66)^2)/(2*($T$122^2)))))),0)</f>
        <v>7.7948307945717832E-2</v>
      </c>
      <c r="K133" s="163">
        <f>IF((Visualisation!M$66-Visualisation!$O$66)&gt;0,(1-(EXP(-(((Visualisation!M$66-Visualisation!$O$66)^2)/(2*($T$122^2)))))),0)</f>
        <v>6.0001259476842428E-2</v>
      </c>
      <c r="L133" s="163">
        <f>IF((Visualisation!N$66-Visualisation!$O$66)&gt;0,(1-(EXP(-(((Visualisation!N$66-Visualisation!$O$66)^2)/(2*($T$122^2)))))),0)</f>
        <v>0</v>
      </c>
      <c r="M133" s="163">
        <f>IF((Visualisation!O$66-Visualisation!$O$66)&gt;0,(1-(EXP(-(((Visualisation!O$66-Visualisation!$O$66)^2)/(2*($T$122^2)))))),0)</f>
        <v>0</v>
      </c>
      <c r="N133" s="163">
        <f>IF((Visualisation!P$66-Visualisation!$O$66)&gt;0,(1-(EXP(-(((Visualisation!P$66-Visualisation!$O$66)^2)/(2*($T$122^2)))))),0)</f>
        <v>0</v>
      </c>
      <c r="O133" s="163">
        <f>IF((Visualisation!Q$66-Visualisation!$O$66)&gt;0,(1-(EXP(-(((Visualisation!Q$66-Visualisation!$O$66)^2)/(2*($T$122^2)))))),0)</f>
        <v>0.96924721073302478</v>
      </c>
      <c r="P133" s="163">
        <f>IF((Visualisation!R$66-Visualisation!$O$66)&gt;0,(1-(EXP(-(((Visualisation!R$66-Visualisation!$O$66)^2)/(2*($T$122^2)))))),0)</f>
        <v>0</v>
      </c>
      <c r="Q133" s="163">
        <f>IF((Visualisation!S$66-Visualisation!$O$66)&gt;0,(1-(EXP(-(((Visualisation!S$66-Visualisation!$O$66)^2)/(2*($T$122^2)))))),0)</f>
        <v>0</v>
      </c>
      <c r="R133" s="163">
        <f>IF((Visualisation!T$66-Visualisation!$O$66)&gt;0,(1-(EXP(-(((Visualisation!T$66-Visualisation!$O$66)^2)/(2*($T$122^2)))))),0)</f>
        <v>0</v>
      </c>
      <c r="S133" s="1"/>
      <c r="T133" s="1"/>
      <c r="U133" s="1"/>
      <c r="V133" s="1"/>
      <c r="W133" s="249"/>
      <c r="X133" s="2"/>
      <c r="Y133" s="2"/>
      <c r="Z133" s="2"/>
      <c r="AA133" s="187" t="s">
        <v>295</v>
      </c>
      <c r="AB133" s="21">
        <f>SUM(AB117:AB132)</f>
        <v>2.931978594044375</v>
      </c>
      <c r="AC133" s="21">
        <f t="shared" ref="AC133:AQ133" si="11">SUM(AC117:AC132)</f>
        <v>2.5256420841736187</v>
      </c>
      <c r="AD133" s="21">
        <f t="shared" si="11"/>
        <v>2.857901807814847</v>
      </c>
      <c r="AE133" s="21">
        <f t="shared" si="11"/>
        <v>1.8482325900706003</v>
      </c>
      <c r="AF133" s="21">
        <f t="shared" si="11"/>
        <v>1.0427875159684481</v>
      </c>
      <c r="AG133" s="21">
        <f t="shared" si="11"/>
        <v>0.25861742352343731</v>
      </c>
      <c r="AH133" s="21">
        <f t="shared" si="11"/>
        <v>3.3856079780780628</v>
      </c>
      <c r="AI133" s="21">
        <f t="shared" si="11"/>
        <v>1.8170611328612569</v>
      </c>
      <c r="AJ133" s="21">
        <f t="shared" si="11"/>
        <v>2.4859971883730738</v>
      </c>
      <c r="AK133" s="21">
        <f t="shared" si="11"/>
        <v>2.0964578148874065</v>
      </c>
      <c r="AL133" s="21">
        <f t="shared" si="11"/>
        <v>1.4873152587285288</v>
      </c>
      <c r="AM133" s="21">
        <f t="shared" si="11"/>
        <v>0.67981187680467325</v>
      </c>
      <c r="AN133" s="21">
        <f t="shared" si="11"/>
        <v>13.927137900494211</v>
      </c>
      <c r="AO133" s="21">
        <f t="shared" si="11"/>
        <v>1.3060676035489531</v>
      </c>
      <c r="AP133" s="21">
        <f t="shared" si="11"/>
        <v>1.6419679950730828</v>
      </c>
      <c r="AQ133" s="21">
        <f t="shared" si="11"/>
        <v>3.6415522413600313E-2</v>
      </c>
      <c r="AR133" s="11"/>
      <c r="AS133" s="11"/>
      <c r="AT133" s="11"/>
      <c r="AU133" s="11"/>
      <c r="AV133" s="251"/>
      <c r="AW133" s="11"/>
      <c r="AX133" s="11"/>
      <c r="AY133" s="225" t="s">
        <v>318</v>
      </c>
      <c r="AZ133" s="21">
        <f>(($C$123*Visualisation!$Q$119)+($C$124*Visualisation!$Q$119)+($C$125*Visualisation!$Q$119)+($C$126*Visualisation!$Q$119)+($C$127*Visualisation!$Q$119)+($C$128*Visualisation!$Q$119)+($C$129*Visualisation!$Q$119)+($C$130*Visualisation!$Q$119)+($C$131*Visualisation!$Q$119)+($C$132*Visualisation!$Q$119)+($C$133*Visualisation!$Q$119)+($C$134*Visualisation!$Q$119)+($C$135*Visualisation!$Q$119)+($C$136*Visualisation!$Q$119)+($C$137*Visualisation!$Q$119)+($C$138*Visualisation!$Q$119))*$BD$86</f>
        <v>-9.5903839986302593E-3</v>
      </c>
      <c r="BA133" s="21">
        <f>($C$123*Visualisation!$Q$119)+($D$123*Visualisation!$Q$119)+($E$123*Visualisation!$Q$119)+($F$123*Visualisation!$Q$119)+($G$123*Visualisation!$Q$119)+($H$123*Visualisation!$Q$119)+($I$123*Visualisation!$Q$119)+($J$123*Visualisation!$Q$119)+($K$123*Visualisation!$Q$119)+($L$123*Visualisation!$Q$119)+($M$123*Visualisation!$Q$119)+($N$123*Visualisation!$Q$119)+($O$123*Visualisation!$Q$119)+($P$123*Visualisation!$Q$119)+($Q$123*Visualisation!$Q$119)+($R$123*Visualisation!$Q$119)</f>
        <v>0.12757661287109626</v>
      </c>
      <c r="BB133" s="21"/>
      <c r="BC133" s="21"/>
      <c r="BD133" s="21">
        <f>(($D$123*Visualisation!$Q$119)+($D$124*Visualisation!$Q$119)+($D$125*Visualisation!$Q$119)+($D$126*Visualisation!$Q$119)+($D$127*Visualisation!$Q$119)+($D$128*Visualisation!$Q$119)+($D$129*Visualisation!$Q$119)+($D$130*Visualisation!$Q$119)+($D$131*Visualisation!$Q$119)+($D$132*Visualisation!$Q$119)+($D$133*Visualisation!$Q$119)+($D$134*Visualisation!$Q$119)+($D$135*Visualisation!$Q$119)+($D$136*Visualisation!$Q$119)+($D$137*Visualisation!$Q$119)+($D$138*Visualisation!$Q$119))*$BD$86</f>
        <v>-8.0741454920554949E-3</v>
      </c>
      <c r="BE133" s="21">
        <f>($C$124*Visualisation!$Q$119)+($D$124*Visualisation!$Q$119)+($E$124*Visualisation!$Q$119)+($F$124*Visualisation!$Q$119)+($G$124*Visualisation!$Q$119)+($H$124*Visualisation!$Q$119)+($I$124*Visualisation!$Q$119)+($J$124*Visualisation!$Q$119)+($K$124*Visualisation!$Q$119)+($L$124*Visualisation!$Q$119)+($M$124*Visualisation!$Q$119)+($N$124*Visualisation!$Q$119)+($O$124*Visualisation!$Q$119)+($P$124*Visualisation!$Q$119)+($Q$124*Visualisation!$Q$119)+($R$124*Visualisation!$Q$119)</f>
        <v>0.12989283586535127</v>
      </c>
      <c r="BF133" s="21"/>
      <c r="BG133" s="21"/>
      <c r="BH133" s="21">
        <f>(($E$123*Visualisation!$Q$119)+($E$124*Visualisation!$Q$119)+($E$125*Visualisation!$Q$119)+($E$126*Visualisation!$Q$119)+($E$127*Visualisation!$Q$119)+($E$128*Visualisation!$Q$119)+($E$129*Visualisation!$Q$119)+($E$130*Visualisation!$Q$119)+($E$131*Visualisation!$Q$119)+($E$132*Visualisation!$Q$119)+($E$133*Visualisation!$Q$119)+($E$134*Visualisation!$Q$119)+($E$135*Visualisation!$Q$119)+($E$136*Visualisation!$Q$119)+($E$137*Visualisation!$Q$119)+($E$138*Visualisation!$Q$119))*$BD$86</f>
        <v>-2.8206021801759134E-3</v>
      </c>
      <c r="BI133" s="21">
        <f>($C$125*Visualisation!$Q$119)+($D$125*Visualisation!$Q$119)+($E$125*Visualisation!$Q$119)+($F$125*Visualisation!$Q$119)+($G$125*Visualisation!$Q$119)+($H$125*Visualisation!$Q$119)+($I$125*Visualisation!$Q$119)+($J$125*Visualisation!$Q$119)+($K$125*Visualisation!$Q$119)+($L$125*Visualisation!$Q$119)+($M$125*Visualisation!$Q$119)+($N$125*Visualisation!$Q$119)+($O$125*Visualisation!$Q$119)+($P$125*Visualisation!$Q$119)+($Q$125*Visualisation!$Q$119)+($R$125*Visualisation!$Q$119)</f>
        <v>0.14394274782720079</v>
      </c>
      <c r="BJ133" s="21"/>
      <c r="BK133" s="21"/>
      <c r="BL133" s="21">
        <f>(($F$123*Visualisation!$Q$119)+($F$124*Visualisation!$Q$119)+($F$125*Visualisation!$Q$119)+($F$126*Visualisation!$Q$119)+($F$127*Visualisation!$Q$119)+($F$128*Visualisation!$Q$119)+($F$129*Visualisation!$Q$119)+($F$130*Visualisation!$Q$119)+($F$131*Visualisation!$Q$119)+($F$132*Visualisation!$Q$119)+($F$133*Visualisation!$Q$119)+($F$134*Visualisation!$Q$119)+($F$135*Visualisation!$Q$119)+($F$136*Visualisation!$Q$119)+($F$137*Visualisation!$Q$119)+($F$138*Visualisation!$Q$119))*$BD$86</f>
        <v>-4.4364059811902064E-3</v>
      </c>
      <c r="BM133" s="21">
        <f>($C$126*Visualisation!$Q$119)+($D$126*Visualisation!$Q$119)+($E$126*Visualisation!$Q$119)+($F$126*Visualisation!$Q$119)+($G$126*Visualisation!$Q$119)+($H$126*Visualisation!$Q$119)+($I$126*Visualisation!$Q$119)+($J$126*Visualisation!$Q$119)+($K$126*Visualisation!$Q$119)+($L$126*Visualisation!$Q$119)+($M$126*Visualisation!$Q$119)+($N$126*Visualisation!$Q$119)+($O$126*Visualisation!$Q$119)+($P$126*Visualisation!$Q$119)+($Q$126*Visualisation!$Q$119)+($R$126*Visualisation!$Q$119)</f>
        <v>0.13792378712159487</v>
      </c>
      <c r="BN133" s="21"/>
      <c r="BO133" s="21"/>
      <c r="BP133" s="21">
        <f>(($G$123*Visualisation!$Q$119)+($G$124*Visualisation!$Q$119)+($G$125*Visualisation!$Q$119)+($G$126*Visualisation!$Q$119)+($G$127*Visualisation!$Q$119)+($G$128*Visualisation!$Q$119)+($G$129*Visualisation!$Q$119)+($G$130*Visualisation!$Q$119)+($G$131*Visualisation!$Q$119)+($G$132*Visualisation!$Q$119)+($G$133*Visualisation!$Q$119)+($G$134*Visualisation!$Q$119)+($G$135*Visualisation!$Q$119)+($G$136*Visualisation!$Q$119)+($G$137*Visualisation!$Q$119)+($G$138*Visualisation!$Q$119))*$BD$86</f>
        <v>-2.1456985131000916E-3</v>
      </c>
      <c r="BQ133" s="21">
        <f>($C$127*Visualisation!$Q$119)+($D$127*Visualisation!$Q$119)+($E$127*Visualisation!$Q$119)+($F$127*Visualisation!$Q$119)+($G$127*Visualisation!$Q$119)+($H$127*Visualisation!$Q$119)+($I$127*Visualisation!$Q$119)+($J$127*Visualisation!$Q$119)+($K$127*Visualisation!$Q$119)+($L$127*Visualisation!$Q$119)+($M$127*Visualisation!$Q$119)+($N$127*Visualisation!$Q$119)+($O$127*Visualisation!$Q$119)+($P$127*Visualisation!$Q$119)+($Q$127*Visualisation!$Q$119)+($R$127*Visualisation!$Q$119)</f>
        <v>0.14755525373202458</v>
      </c>
      <c r="BR133" s="21"/>
      <c r="BS133" s="21"/>
      <c r="BT133" s="21">
        <f>(($H$123*Visualisation!$Q$119)+($H$124*Visualisation!$Q$119)+($H$125*Visualisation!$Q$119)+($H$126*Visualisation!$Q$119)+($H$127*Visualisation!$Q$119)+($H$128*Visualisation!$Q$119)+($H$129*Visualisation!$Q$119)+($H$130*Visualisation!$Q$119)+($H$131*Visualisation!$Q$119)+($H$132*Visualisation!$Q$119)+($H$133*Visualisation!$Q$119)+($H$134*Visualisation!$Q$119)+($H$135*Visualisation!$Q$119)+($H$136*Visualisation!$Q$119)+($H$137*Visualisation!$Q$119)+($H$138*Visualisation!$Q$119))*$BD$86</f>
        <v>-5.4024331326637534E-4</v>
      </c>
      <c r="BU133" s="21">
        <f>($C$128*Visualisation!$Q$119)+($D$128*Visualisation!$Q$119)+($E$128*Visualisation!$Q$119)+($F$128*Visualisation!$Q$119)+($G$128*Visualisation!$Q$119)+($H$128*Visualisation!$Q$119)+($I$128*Visualisation!$Q$119)+($J$128*Visualisation!$Q$119)+($K$128*Visualisation!$Q$119)+($L$128*Visualisation!$Q$119)+($M$128*Visualisation!$Q$119)+($N$128*Visualisation!$Q$119)+($O$128*Visualisation!$Q$119)+($P$128*Visualisation!$Q$119)+($Q$128*Visualisation!$Q$119)+($R$128*Visualisation!$Q$119)</f>
        <v>0.16546060169918919</v>
      </c>
      <c r="BV133" s="21"/>
      <c r="BW133" s="21"/>
      <c r="BX133" s="21">
        <f>(($I$123*Visualisation!$Q$119)+($I$124*Visualisation!$Q$119)+($I$125*Visualisation!$Q$119)+($I$126*Visualisation!$Q$119)+($I$127*Visualisation!$Q$119)+($I$128*Visualisation!$Q$119)+($I$129*Visualisation!$Q$119)+($I$130*Visualisation!$Q$119)+($I$131*Visualisation!$Q$119)+($I$132*Visualisation!$Q$119)+($I$133*Visualisation!$Q$119)+($I$134*Visualisation!$Q$119)+($I$135*Visualisation!$Q$119)+($I$136*Visualisation!$Q$119)+($I$137*Visualisation!$Q$119)+($I$138*Visualisation!$Q$119))*$BD$86</f>
        <v>-0.16084750168444648</v>
      </c>
      <c r="BY133" s="21">
        <f>($C$129*Visualisation!$Q$119)+($D$129*Visualisation!$Q$119)+($E$129*Visualisation!$Q$119)+($F$129*Visualisation!$Q$119)+($G$129*Visualisation!$Q$119)+($H$129*Visualisation!$Q$119)+($I$129*Visualisation!$Q$119)+($J$129*Visualisation!$Q$119)+($K$129*Visualisation!$Q$119)+($L$129*Visualisation!$Q$119)+($M$129*Visualisation!$Q$119)+($N$129*Visualisation!$Q$119)+($O$129*Visualisation!$Q$119)+($P$129*Visualisation!$Q$119)+($Q$129*Visualisation!$Q$119)+($R$129*Visualisation!$Q$119)</f>
        <v>9.2276944763205346E-2</v>
      </c>
      <c r="BZ133" s="2"/>
      <c r="CB133" s="21">
        <f>(($J$123*Visualisation!$Q$119)+($J$124*Visualisation!$Q$119)+($J$125*Visualisation!$Q$119)+($J$126*Visualisation!$Q$119)+($J$127*Visualisation!$Q$119)+($J$129*Visualisation!$Q$119)+($J$129*Visualisation!$Q$119)+($J$130*Visualisation!$Q$119)+($J$131*Visualisation!$Q$119)+($J$132*Visualisation!$Q$119)+($J$133*Visualisation!$Q$119)+($J$134*Visualisation!$Q$119)+($J$135*Visualisation!$Q$119)+($J$136*Visualisation!$Q$119)+($J$137*Visualisation!$Q$119)+($J$138*Visualisation!$Q$119))*$BD$86</f>
        <v>-0.15559024554883258</v>
      </c>
      <c r="CC133" s="21">
        <f>($C$130*Visualisation!$Q$119)+($D$130*Visualisation!$Q$119)+($E$130*Visualisation!$Q$119)+($F$130*Visualisation!$Q$119)+($G$130*Visualisation!$Q$119)+($H$130*Visualisation!$Q$119)+($I$130*Visualisation!$Q$119)+($J$130*Visualisation!$Q$119)+($K$130*Visualisation!$Q$119)+($L$130*Visualisation!$Q$119)+($M$130*Visualisation!$Q$119)+($N$130*Visualisation!$Q$119)+($O$130*Visualisation!$Q$119)+($P$130*Visualisation!$Q$119)+($Q$130*Visualisation!$Q$119)+($R$130*Visualisation!$Q$119)</f>
        <v>9.1789868847032885E-2</v>
      </c>
      <c r="CD133" s="2"/>
      <c r="CF133" s="21">
        <f>(($K$123*Visualisation!$Q$119)+($K$124*Visualisation!$Q$119)+($K$125*Visualisation!$Q$119)+($K$126*Visualisation!$Q$119)+($K$127*Visualisation!$Q$119)+($K$128*Visualisation!$Q$119)+($K$129*Visualisation!$Q$119)+($K$130*Visualisation!$Q$119)+($K$131*Visualisation!$Q$119)+($K$132*Visualisation!$Q$119)+($K$133*Visualisation!$Q$119)+($K$134*Visualisation!$Q$119)+($K$135*Visualisation!$Q$119)+($K$136*Visualisation!$Q$119)+($K$137*Visualisation!$Q$119)+($K$138*Visualisation!$Q$119))*$BD$86</f>
        <v>-0.14709249805070354</v>
      </c>
      <c r="CG133" s="21">
        <f>($C$131*Visualisation!$Q$119)+($D$131*Visualisation!$Q$119)+($E$131*Visualisation!$Q$119)+($F$131*Visualisation!$Q$119)+($G$131*Visualisation!$Q$119)+($H$131*Visualisation!$Q$119)+($I$131*Visualisation!$Q$119)+($J$131*Visualisation!$Q$119)+($K$131*Visualisation!$Q$119)+($L$131*Visualisation!$Q$119)+($M$131*Visualisation!$Q$119)+($N$131*Visualisation!$Q$119)+($O$131*Visualisation!$Q$119)+($P$131*Visualisation!$Q$119)+($Q$131*Visualisation!$Q$119)+($R$131*Visualisation!$Q$119)</f>
        <v>9.2849232621345243E-2</v>
      </c>
      <c r="CH133" s="2"/>
      <c r="CJ133" s="21">
        <f>(($L$123*Visualisation!$Q$119)+($L$124*Visualisation!$Q$119)+($L$125*Visualisation!$Q$119)+($L$126*Visualisation!$Q$119)+($L$127*Visualisation!$Q$119)+($L$128*Visualisation!$Q$119)+($L$129*Visualisation!$Q$119)+($L$130*Visualisation!$Q$119)+($L$131*Visualisation!$Q$119)+($L$132*Visualisation!$Q$119)+($L$133*Visualisation!$Q$119)+($L$134*Visualisation!$Q$119)+($L$135*Visualisation!$Q$119)+($L$136*Visualisation!$Q$119)+($L$137*Visualisation!$Q$119)+($L$138*Visualisation!$Q$119))*$BD$86</f>
        <v>-1.9034333482691103E-2</v>
      </c>
      <c r="CK133" s="21">
        <f>($C$132*Visualisation!$Q$119)+($D$132*Visualisation!$Q$119)+($E$132*Visualisation!$Q$119)+($F$132*Visualisation!$Q$119)+($G$132*Visualisation!$Q$119)+($H$132*Visualisation!$Q$119)+($I$132*Visualisation!$Q$119)+($J$132*Visualisation!$Q$119)+($K$132*Visualisation!$Q$119)+($L$132*Visualisation!$Q$119)+($M$132*Visualisation!$Q$119)+($N$132*Visualisation!$Q$119)+($O$132*Visualisation!$Q$119)+($P$132*Visualisation!$Q$119)+($Q$132*Visualisation!$Q$119)+($R$132*Visualisation!$Q$119)</f>
        <v>0.11847204914085001</v>
      </c>
      <c r="CL133" s="2"/>
      <c r="CN133" s="21">
        <f>(($M$123*Visualisation!$Q$119)+($M$124*Visualisation!$Q$119)+($M$125*Visualisation!$Q$119)+($M$126*Visualisation!$Q$119)+($M$127*Visualisation!$Q$119)+($M$128*Visualisation!$Q$119)+($M$129*Visualisation!$Q$119)+($M$130*Visualisation!$Q$119)+($M$131*Visualisation!$Q$119)+($M$132*Visualisation!$Q$119)+($M$133*Visualisation!$Q$119)+($M$134*Visualisation!$Q$119)+($M$135*Visualisation!$Q$119)+($M$136*Visualisation!$Q$119)+($M$137*Visualisation!$Q$119)+($M$138*Visualisation!$Q$119))*$BD$86</f>
        <v>-2.0345873766988123E-2</v>
      </c>
      <c r="CO133" s="21">
        <f>($C$133*Visualisation!$Q$119)+($D$133*Visualisation!$Q$119)+($E$133*Visualisation!$Q$119)+($F$133*Visualisation!$Q$119)+($G$133*Visualisation!$Q$119)+($H$133*Visualisation!$Q$119)+($I$133*Visualisation!$Q$119)+($J$133*Visualisation!$Q$119)+($K$133*Visualisation!$Q$119)+($L$133*Visualisation!$Q$119)+($M$133*Visualisation!$Q$119)+($N$133*Visualisation!$Q$119)+($O$133*Visualisation!$Q$119)+($P$133*Visualisation!$Q$119)+($Q$133*Visualisation!$Q$119)+($R$133*Visualisation!$Q$119)</f>
        <v>0.11759787066883279</v>
      </c>
      <c r="CP133" s="2"/>
      <c r="CR133" s="21">
        <f>(($N$123*Visualisation!$Q$119)+($N$124*Visualisation!$Q$119)+($N$125*Visualisation!$Q$119)+($N$126*Visualisation!$Q$119)+($N$127*Visualisation!$Q$119)+($N$128*Visualisation!$Q$119)+($N$129*Visualisation!$Q$119)+($N$130*Visualisation!$Q$119)+($N$131*Visualisation!$Q$119)+($N$132*Visualisation!$Q$119)+($N$133*Visualisation!$Q$119)+($N$134*Visualisation!$Q$119)+($N$135*Visualisation!$Q$119)+($N$136*Visualisation!$Q$119)+($N$137*Visualisation!$Q$119)+($N$138*Visualisation!$Q$119))*$BD$86</f>
        <v>-1.4831955062807479E-2</v>
      </c>
      <c r="CS133" s="21">
        <f>($C$134*Visualisation!$Q$119)+($D$134*Visualisation!$Q$119)+($E$134*Visualisation!$Q$119)+($F$134*Visualisation!$Q$119)+($G$134*Visualisation!$Q$119)+($H$134*Visualisation!$Q$119)+($I$134*Visualisation!$Q$119)+($J$134*Visualisation!$Q$119)+($K$134*Visualisation!$Q$119)+($L$134*Visualisation!$Q$119)+($M$134*Visualisation!$Q$119)+($N$134*Visualisation!$Q$119)+($O$134*Visualisation!$Q$119)+($P$134*Visualisation!$Q$119)+($Q$134*Visualisation!$Q$119)+($R$134*Visualisation!$Q$119)</f>
        <v>0.12176143748078944</v>
      </c>
      <c r="CT133" s="2"/>
      <c r="CV133" s="21">
        <f>(($O$123*Visualisation!$Q$119)+($O$124*Visualisation!$Q$119)+($O$125*Visualisation!$Q$119)+($O$126*Visualisation!$Q$119)+($O$127*Visualisation!$Q$119)+($O$128*Visualisation!$Q$119)+($O$129*Visualisation!$Q$119)+($O$130*Visualisation!$Q$119)+($O$131*Visualisation!$Q$119)+($O$132*Visualisation!$Q$119)+($O$133*Visualisation!$Q$119)+($O$134*Visualisation!$Q$119)+($O$135*Visualisation!$Q$119)+($O$136*Visualisation!$Q$119)+($O$137*Visualisation!$Q$119)+($O$138*Visualisation!$Q$119))*$BD$86</f>
        <v>-1.4512744568391807</v>
      </c>
      <c r="CW133" s="21">
        <f>($C$135*Visualisation!$Q$119)+($D$135*Visualisation!$Q$119)+($E$135*Visualisation!$Q$119)+($F$135*Visualisation!$Q$119)+($G$135*Visualisation!$Q$119)+($H$135*Visualisation!$Q$119)+($I$135*Visualisation!$Q$119)+($J$135*Visualisation!$Q$119)+($K$135*Visualisation!$Q$119)+($L$135*Visualisation!$Q$119)+($M$135*Visualisation!$Q$119)+($N$135*Visualisation!$Q$119)+($O$135*Visualisation!$Q$119)+($P$135*Visualisation!$Q$119)+($Q$135*Visualisation!$Q$119)+($R$135*Visualisation!$Q$119)</f>
        <v>0</v>
      </c>
      <c r="CX133" s="2"/>
      <c r="CZ133" s="21">
        <f>(($P$123*Visualisation!$Q$119)+($P$124*Visualisation!$Q$119)+($P$125*Visualisation!$Q$119)+($P$126*Visualisation!$Q$119)+($P$127*Visualisation!$Q$119)+($P$128*Visualisation!$Q$119)+($P$129*Visualisation!$Q$119)+($P$130*Visualisation!$Q$119)+($P$131*Visualisation!$Q$119)+($P$132*Visualisation!$Q$119)+($P$133*Visualisation!$Q$119)+($P$134*Visualisation!$Q$119)+($P$135*Visualisation!$Q$119)+($P$136*Visualisation!$Q$119)+($P$137*Visualisation!$Q$119)+($P$138*Visualisation!$Q$119))*$BD$86</f>
        <v>-5.8680455494148915E-4</v>
      </c>
      <c r="DA133" s="21">
        <f>($C$136*Visualisation!$Q$119)+($D$136*Visualisation!$Q$119)+($E$136*Visualisation!$Q$119)+($F$136*Visualisation!$Q$119)+($G$136*Visualisation!$Q$119)+($H$136*Visualisation!$Q$119)+($I$136*Visualisation!$Q$119)+($J$136*Visualisation!$Q$119)+($K$136*Visualisation!$Q$119)+($L$136*Visualisation!$Q$119)+($M$136*Visualisation!$Q$119)+($N$136*Visualisation!$Q$119)+($O$136*Visualisation!$Q$119)+($P$136*Visualisation!$Q$119)+($Q$136*Visualisation!$Q$119)+($R$136*Visualisation!$Q$119)</f>
        <v>0.16421427973969094</v>
      </c>
      <c r="DB133" s="2"/>
      <c r="DD133" s="21">
        <f>(($Q$123*Visualisation!$Q$119)+($Q$124*Visualisation!$Q$119)+($Q$125*Visualisation!$Q$119)+($Q$126*Visualisation!$Q$119)+($Q$127*Visualisation!$Q$119)+($Q$128*Visualisation!$Q$119)+($Q$129*Visualisation!$Q$119)+($Q$130*Visualisation!$Q$119)+($Q$131*Visualisation!$Q$119)+($Q$132*Visualisation!$Q$119)+($Q$133*Visualisation!$Q$119)+($Q$134*Visualisation!$Q$119)+($Q$135*Visualisation!$Q$119)+($Q$136*Visualisation!$Q$119)+($Q$137*Visualisation!$Q$119)+($Q$138*Visualisation!$Q$119))*$BD$86</f>
        <v>-6.0305160653870702E-4</v>
      </c>
      <c r="DE133" s="21">
        <f>($C$137*Visualisation!$Q$119)+($D$137*Visualisation!$Q$119)+($E$137*Visualisation!$Q$119)+($F$137*Visualisation!$Q$119)+($G$137*Visualisation!$Q$119)+($H$137*Visualisation!$Q$119)+($I$137*Visualisation!$Q$119)+($J$137*Visualisation!$Q$119)+($K$137*Visualisation!$Q$119)+($L$137*Visualisation!$Q$119)+($M$137*Visualisation!$Q$119)+($N$137*Visualisation!$Q$119)+($O$137*Visualisation!$Q$119)+($P$137*Visualisation!$Q$119)+($Q$137*Visualisation!$Q$119)+($R$137*Visualisation!$Q$119)</f>
        <v>0.1638081667152998</v>
      </c>
      <c r="DF133" s="2"/>
      <c r="DH133" s="21">
        <f>(($R$123*Visualisation!$Q$119)+($R$124*Visualisation!$Q$119)+($R$125*Visualisation!$Q$119)+($R$126*Visualisation!$Q$119)+($R$127*Visualisation!$Q$119)+($R$128*Visualisation!$Q$119)+($R$129*Visualisation!$Q$119)+($R$130*Visualisation!$Q$119)+($R$131*Visualisation!$Q$119)+($R$132*Visualisation!$Q$119)+($R$133*Visualisation!$Q$119)+($R$134*Visualisation!$Q$119)+($R$135*Visualisation!$Q$119)+($R$136*Visualisation!$Q$119)+($R$137*Visualisation!$Q$119)+($R$138*Visualisation!$Q$119))*$BD$86</f>
        <v>0</v>
      </c>
      <c r="DI133" s="21">
        <f>($C$138*Visualisation!$Q$119)+($D$138*Visualisation!$Q$119)+($E$138*Visualisation!$Q$119)+($F$138*Visualisation!$Q$119)+($G$138*Visualisation!$Q$119)+($H$138*Visualisation!$Q$119)+($I$138*Visualisation!$Q$119)+($J$138*Visualisation!$Q$119)+($K$138*Visualisation!$Q$119)+($L$138*Visualisation!$Q$119)+($M$138*Visualisation!$Q$119)+($N$138*Visualisation!$Q$119)+($O$138*Visualisation!$Q$119)+($P$138*Visualisation!$Q$119)+($Q$138*Visualisation!$Q$119)+($R$138*Visualisation!$Q$119)</f>
        <v>0.20207739660021523</v>
      </c>
      <c r="DJ133" s="2"/>
      <c r="DO133" s="253"/>
    </row>
    <row r="134" spans="1:119" ht="15.75">
      <c r="A134" s="35" t="s">
        <v>338</v>
      </c>
      <c r="B134" s="159" t="s">
        <v>84</v>
      </c>
      <c r="C134" s="163">
        <f>IF((Visualisation!E$66-Visualisation!$P$66)&gt;0,(1-(EXP(-(((Visualisation!E$66-Visualisation!$P$66)^2)/(2*($T$122^2)))))),0)</f>
        <v>0</v>
      </c>
      <c r="D134" s="163">
        <f>IF((Visualisation!F$66-Visualisation!$P$66)&gt;0,(1-(EXP(-(((Visualisation!F$66-Visualisation!$P$66)^2)/(2*($T$122^2)))))),0)</f>
        <v>0</v>
      </c>
      <c r="E134" s="163">
        <f>IF((Visualisation!G$66-Visualisation!$P$66)&gt;0,(1-(EXP(-(((Visualisation!G$66-Visualisation!$P$66)^2)/(2*($T$122^2)))))),0)</f>
        <v>0</v>
      </c>
      <c r="F134" s="163">
        <f>IF((Visualisation!H$66-Visualisation!$P$66)&gt;0,(1-(EXP(-(((Visualisation!H$66-Visualisation!$P$66)^2)/(2*($T$122^2)))))),0)</f>
        <v>0</v>
      </c>
      <c r="G134" s="163">
        <f>IF((Visualisation!I$66-Visualisation!$P$66)&gt;0,(1-(EXP(-(((Visualisation!I$66-Visualisation!$P$66)^2)/(2*($T$122^2)))))),0)</f>
        <v>0</v>
      </c>
      <c r="H134" s="163">
        <f>IF((Visualisation!J$66-Visualisation!$P$66)&gt;0,(1-(EXP(-(((Visualisation!J$66-Visualisation!$P$66)^2)/(2*($T$122^2)))))),0)</f>
        <v>0</v>
      </c>
      <c r="I134" s="163">
        <f>IF((Visualisation!K$66-Visualisation!$P$66)&gt;0,(1-(EXP(-(((Visualisation!K$66-Visualisation!$P$66)^2)/(2*($T$122^2)))))),0)</f>
        <v>8.1447259998478794E-2</v>
      </c>
      <c r="J134" s="163">
        <f>IF((Visualisation!L$66-Visualisation!$P$66)&gt;0,(1-(EXP(-(((Visualisation!L$66-Visualisation!$P$66)^2)/(2*($T$122^2)))))),0)</f>
        <v>9.1288273968452294E-2</v>
      </c>
      <c r="K134" s="163">
        <f>IF((Visualisation!M$66-Visualisation!$P$66)&gt;0,(1-(EXP(-(((Visualisation!M$66-Visualisation!$P$66)^2)/(2*($T$122^2)))))),0)</f>
        <v>7.1958039837717758E-2</v>
      </c>
      <c r="L134" s="163">
        <f>IF((Visualisation!N$66-Visualisation!$P$66)&gt;0,(1-(EXP(-(((Visualisation!N$66-Visualisation!$P$66)^2)/(2*($T$122^2)))))),0)</f>
        <v>3.6604876570667244E-4</v>
      </c>
      <c r="M134" s="163">
        <f>IF((Visualisation!O$66-Visualisation!$P$66)&gt;0,(1-(EXP(-(((Visualisation!O$66-Visualisation!$P$66)^2)/(2*($T$122^2)))))),0)</f>
        <v>6.0119674284619951E-4</v>
      </c>
      <c r="N134" s="163">
        <f>IF((Visualisation!P$66-Visualisation!$P$66)&gt;0,(1-(EXP(-(((Visualisation!P$66-Visualisation!$P$66)^2)/(2*($T$122^2)))))),0)</f>
        <v>0</v>
      </c>
      <c r="O134" s="163">
        <f>IF((Visualisation!Q$66-Visualisation!$P$66)&gt;0,(1-(EXP(-(((Visualisation!Q$66-Visualisation!$P$66)^2)/(2*($T$122^2)))))),0)</f>
        <v>0.97195355549469253</v>
      </c>
      <c r="P134" s="163">
        <f>IF((Visualisation!R$66-Visualisation!$P$66)&gt;0,(1-(EXP(-(((Visualisation!R$66-Visualisation!$P$66)^2)/(2*($T$122^2)))))),0)</f>
        <v>0</v>
      </c>
      <c r="Q134" s="163">
        <f>IF((Visualisation!S$66-Visualisation!$P$66)&gt;0,(1-(EXP(-(((Visualisation!S$66-Visualisation!$P$66)^2)/(2*($T$122^2)))))),0)</f>
        <v>0</v>
      </c>
      <c r="R134" s="163">
        <f>IF((Visualisation!T$66-Visualisation!$P$66)&gt;0,(1-(EXP(-(((Visualisation!T$66-Visualisation!$P$66)^2)/(2*($T$122^2)))))),0)</f>
        <v>0</v>
      </c>
      <c r="S134" s="1"/>
      <c r="T134" s="1"/>
      <c r="U134" s="1"/>
      <c r="V134" s="1"/>
      <c r="W134" s="249"/>
      <c r="X134" s="2"/>
      <c r="Y134" s="2"/>
      <c r="Z134" s="2"/>
      <c r="AA134" s="27"/>
      <c r="AB134" s="16"/>
      <c r="AC134" s="16"/>
      <c r="AD134" s="16"/>
      <c r="AE134" s="16"/>
      <c r="AF134" s="16"/>
      <c r="AG134" s="16"/>
      <c r="AH134" s="16"/>
      <c r="AI134" s="2"/>
      <c r="AJ134" s="11"/>
      <c r="AK134" s="1"/>
      <c r="AL134" s="1"/>
      <c r="AM134" s="1"/>
      <c r="AN134" s="1"/>
      <c r="AO134" s="1"/>
      <c r="AP134" s="1"/>
      <c r="AQ134" s="1"/>
      <c r="AR134" s="11"/>
      <c r="AS134" s="11"/>
      <c r="AT134" s="11"/>
      <c r="AU134" s="11"/>
      <c r="AV134" s="251"/>
      <c r="AW134" s="11"/>
      <c r="AX134" s="11"/>
      <c r="AY134" s="75" t="s">
        <v>320</v>
      </c>
      <c r="AZ134" s="21">
        <f>(($C$144*Visualisation!$Q$120)+($C$145*Visualisation!$Q$120)+($C$146*Visualisation!$Q$120)+($C$147*Visualisation!$Q$120)+($C$148*Visualisation!$Q$120)+($C$149*Visualisation!$Q$120)+($C$150*Visualisation!$Q$120)+($C$151*Visualisation!$Q$120)+($C$152*Visualisation!$Q$120)+($C$153*Visualisation!$Q$120)+($C$154*Visualisation!$Q$120)+($C$155*Visualisation!$Q$120)+($C$156*Visualisation!$Q$120)+($C$157*Visualisation!$Q$120)+($C$158*Visualisation!$Q$120)+($C$159*Visualisation!$Q$120))*$BD$86</f>
        <v>-1.5591068850575041E-3</v>
      </c>
      <c r="BA134" s="21">
        <f>($C$144*Visualisation!$Q$120)+($D$144*Visualisation!$Q$120)+($E$144*Visualisation!$Q$120)+($F$144*Visualisation!$Q$120)+($G$144*Visualisation!$Q$120)+($H$144*Visualisation!$Q$120)+($I$144*Visualisation!$Q$120)+($J$144*Visualisation!$Q$120)+($K$144*Visualisation!$Q$120)+($L$144*Visualisation!$Q$120)+($M$144*Visualisation!$Q$120)+($N$144*Visualisation!$Q$120)+($O$144*Visualisation!$Q$120)+($P$144*Visualisation!$Q$120)+($Q$144*Visualisation!$Q$120)+($R$144*Visualisation!$Q$120)</f>
        <v>0.22585547088313448</v>
      </c>
      <c r="BB134" s="21"/>
      <c r="BC134" s="21"/>
      <c r="BD134" s="21">
        <f>(($D$144*Visualisation!$Q$120)+($D$145*Visualisation!$Q$120)+($D$146*Visualisation!$Q$120)+($D$147*Visualisation!$Q$120)+($D$148*Visualisation!$Q$120)+($D$149*Visualisation!$Q$120)+($D$150*Visualisation!$Q$120)+($D$151*Visualisation!$Q$120)+($D$152*Visualisation!$Q$120)+($D$153*Visualisation!$Q$120)+($D$154*Visualisation!$Q$120)+($D$155*Visualisation!$Q$120)+($D$156*Visualisation!$Q$120)+($D$157*Visualisation!$Q$120)+($D$158*Visualisation!$Q$120)+($D$159*Visualisation!$Q$120))*$BD$86</f>
        <v>-1.1910286982502519E-3</v>
      </c>
      <c r="BE134" s="21">
        <f>($C$145*Visualisation!$Q$120)+($D$145*Visualisation!$Q$120)+($E$145*Visualisation!$Q$120)+($F$145*Visualisation!$Q$120)+($G$145*Visualisation!$Q$120)+($H$145*Visualisation!$Q$120)+($I$145*Visualisation!$Q$120)+($J$145*Visualisation!$Q$120)+($K$145*Visualisation!$Q$120)+($L$145*Visualisation!$Q$120)+($M$145*Visualisation!$Q$120)+($N$145*Visualisation!$Q$120)+($O$145*Visualisation!$Q$120)+($P$145*Visualisation!$Q$120)+($Q$145*Visualisation!$Q$120)+($R$145*Visualisation!$Q$120)</f>
        <v>0.22888923962828561</v>
      </c>
      <c r="BF134" s="21"/>
      <c r="BG134" s="21"/>
      <c r="BH134" s="21">
        <f>(($E$144*Visualisation!$Q$120)+($E$145*Visualisation!$Q$120)+($E$146*Visualisation!$Q$120)+($E$147*Visualisation!$Q$120)+($E$148*Visualisation!$Q$120)+($E$149*Visualisation!$Q$120)+($E$150*Visualisation!$Q$120)+($E$151*Visualisation!$Q$120)+($E$152*Visualisation!$Q$120)+($E$153*Visualisation!$Q$120)+($E$154*Visualisation!$Q$120)+($E$155*Visualisation!$Q$120)+($E$156*Visualisation!$Q$120)+($E$157*Visualisation!$Q$120)+($E$158*Visualisation!$Q$120)+($E$159*Visualisation!$Q$120))*$BD$86</f>
        <v>-2.1406914183305539E-3</v>
      </c>
      <c r="BI134" s="21">
        <f>($C$146*Visualisation!$Q$120)+($D$146*Visualisation!$Q$120)+($E$146*Visualisation!$Q$120)+($F$146*Visualisation!$Q$120)+($G$146*Visualisation!$Q$120)+($H$146*Visualisation!$Q$120)+($I$146*Visualisation!$Q$120)+($J$146*Visualisation!$Q$120)+($K$146*Visualisation!$Q$120)+($L$146*Visualisation!$Q$120)+($M$146*Visualisation!$Q$120)+($N$146*Visualisation!$Q$120)+($O$146*Visualisation!$Q$120)+($P$146*Visualisation!$Q$120)+($Q$146*Visualisation!$Q$120)+($R$146*Visualisation!$Q$120)</f>
        <v>0.22245185753339811</v>
      </c>
      <c r="BJ134" s="21"/>
      <c r="BK134" s="21"/>
      <c r="BL134" s="21">
        <f>(($F$144*Visualisation!$Q$120)+($F$145*Visualisation!$Q$120)+($F$146*Visualisation!$Q$120)+($F$147*Visualisation!$Q$120)+($F$148*Visualisation!$Q$120)+($F$149*Visualisation!$Q$120)+($F$150*Visualisation!$Q$120)+($F$151*Visualisation!$Q$120)+($F$152*Visualisation!$Q$120)+($F$153*Visualisation!$Q$120)+($F$154*Visualisation!$Q$120)+($F$155*Visualisation!$Q$120)+($F$156*Visualisation!$Q$120)+($F$157*Visualisation!$Q$120)+($F$158*Visualisation!$Q$120)+($F$159*Visualisation!$Q$120))*$BD$86</f>
        <v>-2.587660956703164E-3</v>
      </c>
      <c r="BM134" s="21">
        <f>($C$147*Visualisation!$Q$120)+($D$147*Visualisation!$Q$120)+($E$147*Visualisation!$Q$120)+($F$147*Visualisation!$Q$120)+($G$147*Visualisation!$Q$120)+($H$147*Visualisation!$Q$120)+($I$147*Visualisation!$Q$120)+($J$147*Visualisation!$Q$120)+($K$147*Visualisation!$Q$120)+($L$147*Visualisation!$Q$120)+($M$147*Visualisation!$Q$120)+($N$147*Visualisation!$Q$120)+($O$147*Visualisation!$Q$120)+($P$147*Visualisation!$Q$120)+($Q$147*Visualisation!$Q$120)+($R$147*Visualisation!$Q$120)</f>
        <v>0.22044631319396121</v>
      </c>
      <c r="BN134" s="21"/>
      <c r="BO134" s="21"/>
      <c r="BP134" s="21">
        <f>(($G$144*Visualisation!$Q$120)+($G$145*Visualisation!$Q$120)+($G$146*Visualisation!$Q$120)+($G$147*Visualisation!$Q$120)+($G$148*Visualisation!$Q$120)+($G$149*Visualisation!$Q$120)+($G$150*Visualisation!$Q$120)+($G$151*Visualisation!$Q$120)+($G$152*Visualisation!$Q$120)+($G$153*Visualisation!$Q$120)+($G$154*Visualisation!$Q$120)+($G$155*Visualisation!$Q$120)+($G$156*Visualisation!$Q$120)+($G$157*Visualisation!$Q$120)+($G$158*Visualisation!$Q$120)+($G$159*Visualisation!$Q$120))*$BD$86</f>
        <v>-2.7240239045071891E-3</v>
      </c>
      <c r="BQ134" s="21">
        <f>($C$148*Visualisation!$Q$120)+($D$148*Visualisation!$Q$120)+($E$148*Visualisation!$Q$120)+($F$148*Visualisation!$Q$120)+($G$148*Visualisation!$Q$120)+($H$148*Visualisation!$Q$120)+($I$148*Visualisation!$Q$120)+($J$148*Visualisation!$Q$120)+($K$148*Visualisation!$Q$120)+($L$148*Visualisation!$Q$120)+($M$148*Visualisation!$Q$120)+($N$148*Visualisation!$Q$120)+($O$148*Visualisation!$Q$120)+($P$148*Visualisation!$Q$120)+($Q$148*Visualisation!$Q$120)+($R$148*Visualisation!$Q$120)</f>
        <v>0.21990453678052596</v>
      </c>
      <c r="BR134" s="21"/>
      <c r="BS134" s="21"/>
      <c r="BT134" s="21">
        <f>(($H$144*Visualisation!$Q$120)+($H$145*Visualisation!$Q$120)+($H$146*Visualisation!$Q$120)+($H$147*Visualisation!$Q$120)+($H$148*Visualisation!$Q$120)+($H$149*Visualisation!$Q$120)+($H$150*Visualisation!$Q$120)+($H$151*Visualisation!$Q$120)+($H$152*Visualisation!$Q$120)+($H$153*Visualisation!$Q$120)+($H$154*Visualisation!$Q$120)+($H$155*Visualisation!$Q$120)+($H$156*Visualisation!$Q$120)+($H$157*Visualisation!$Q$120)+($H$158*Visualisation!$Q$120)+($H$159*Visualisation!$Q$120))*$BD$86</f>
        <v>-3.074440012568758E-3</v>
      </c>
      <c r="BU134" s="21">
        <f>($C$149*Visualisation!$Q$120)+($D$149*Visualisation!$Q$120)+($E$149*Visualisation!$Q$120)+($F$149*Visualisation!$Q$120)+($G$149*Visualisation!$Q$120)+($H$149*Visualisation!$Q$120)+($I$149*Visualisation!$Q$120)+($J$149*Visualisation!$Q$120)+($K$149*Visualisation!$Q$120)+($L$149*Visualisation!$Q$120)+($M$149*Visualisation!$Q$120)+($N$149*Visualisation!$Q$120)+($O$149*Visualisation!$Q$120)+($P$149*Visualisation!$Q$120)+($Q$149*Visualisation!$Q$120)+($R$149*Visualisation!$Q$120)</f>
        <v>0.21863832081461701</v>
      </c>
      <c r="BV134" s="21"/>
      <c r="BW134" s="21"/>
      <c r="BX134" s="21">
        <f>(($I$144*Visualisation!$Q$120)+($I$145*Visualisation!$Q$120)+($I$146*Visualisation!$Q$120)+($I$147*Visualisation!$Q$120)+($I$148*Visualisation!$Q$120)+($I$149*Visualisation!$Q$120)+($I$150*Visualisation!$Q$120)+($I$151*Visualisation!$Q$120)+($I$152*Visualisation!$Q$120)+($I$153*Visualisation!$Q$120)+($I$154*Visualisation!$Q$120)+($I$155*Visualisation!$Q$120)+($I$156*Visualisation!$Q$120)+($I$157*Visualisation!$Q$120)+($I$158*Visualisation!$Q$120)+($I$159*Visualisation!$Q$120))*$BD$86</f>
        <v>-0.49735982168676701</v>
      </c>
      <c r="BY134" s="21">
        <f>($C$150*Visualisation!$Q$120)+($D$150*Visualisation!$Q$120)+($E$150*Visualisation!$Q$120)+($F$150*Visualisation!$Q$120)+($G$150*Visualisation!$Q$120)+($H$150*Visualisation!$Q$120)+($I$150*Visualisation!$Q$120)+($J$150*Visualisation!$Q$120)+($K$150*Visualisation!$Q$120)+($L$150*Visualisation!$Q$120)+($M$150*Visualisation!$Q$120)+($N$150*Visualisation!$Q$120)+($O$150*Visualisation!$Q$120)+($P$150*Visualisation!$Q$120)+($Q$150*Visualisation!$Q$120)+($R$150*Visualisation!$Q$120)</f>
        <v>8.169917832167499E-2</v>
      </c>
      <c r="BZ134" s="2"/>
      <c r="CB134" s="21">
        <f>(($J$144*Visualisation!$Q$120)+($J$145*Visualisation!$Q$120)+($J$146*Visualisation!$Q$120)+($J$147*Visualisation!$Q$120)+($J$148*Visualisation!$Q$120)+($J$149*Visualisation!$Q$120)+($J$150*Visualisation!$Q$120)+($J$151*Visualisation!$Q$120)+($J$152*Visualisation!$Q$120)+($J$153*Visualisation!$Q$120)+($J$154*Visualisation!$Q$120)+($J$155*Visualisation!$Q$120)+($J$156*Visualisation!$Q$120)+($J$157*Visualisation!$Q$120)+($J$158*Visualisation!$Q$120)+($J$159*Visualisation!$Q$120))*$BD$86</f>
        <v>-0.49781602646647066</v>
      </c>
      <c r="CC134" s="21">
        <f>($C$151*Visualisation!$Q$120)+($D$151*Visualisation!$Q$120)+($E$151*Visualisation!$Q$120)+($F$151*Visualisation!$Q$120)+($G$151*Visualisation!$Q$120)+($H$151*Visualisation!$Q$120)+($I$151*Visualisation!$Q$120)+($J$151*Visualisation!$Q$120)+($K$151*Visualisation!$Q$120)+($L$151*Visualisation!$Q$120)+($M$151*Visualisation!$Q$120)+($N$151*Visualisation!$Q$120)+($O$151*Visualisation!$Q$120)+($P$151*Visualisation!$Q$120)+($Q$151*Visualisation!$Q$120)+($R$151*Visualisation!$Q$120)</f>
        <v>8.1673001925573946E-2</v>
      </c>
      <c r="CD134" s="2"/>
      <c r="CF134" s="21">
        <f>(($K$144*Visualisation!$Q$120)+($K$145*Visualisation!$Q$120)+($K$146*Visualisation!$Q$120)+($K$147*Visualisation!$Q$120)+($K$148*Visualisation!$Q$120)+($K$149*Visualisation!$Q$120)+($K$150*Visualisation!$Q$120)+($K$151*Visualisation!$Q$120)+($K$152*Visualisation!$Q$120)+($K$153*Visualisation!$Q$120)+($K$154*Visualisation!$Q$120)+($K$155*Visualisation!$Q$120)+($K$156*Visualisation!$Q$120)+($K$157*Visualisation!$Q$120)+($K$158*Visualisation!$Q$120)+($K$159*Visualisation!$Q$120))*$BD$86</f>
        <v>-0.55214210033377031</v>
      </c>
      <c r="CG134" s="21">
        <f>($C$152*Visualisation!$Q$120)+($D$152*Visualisation!$Q$120)+($E$152*Visualisation!$Q$120)+($F$152*Visualisation!$Q$120)+($G$152*Visualisation!$Q$120)+($H$152*Visualisation!$Q$120)+($I$152*Visualisation!$Q$120)+($J$152*Visualisation!$Q$120)+($K$152*Visualisation!$Q$120)+($L$152*Visualisation!$Q$120)+($M$152*Visualisation!$Q$120)+($N$152*Visualisation!$Q$120)+($O$152*Visualisation!$Q$120)+($P$152*Visualisation!$Q$120)+($Q$152*Visualisation!$Q$120)+($R$152*Visualisation!$Q$120)</f>
        <v>7.8731852225923993E-2</v>
      </c>
      <c r="CH134" s="2"/>
      <c r="CJ134" s="21">
        <f>(($L$144*Visualisation!$Q$120)+($L$145*Visualisation!$Q$120)+($L$146*Visualisation!$Q$120)+($L$147*Visualisation!$Q$120)+($L$148*Visualisation!$Q$120)+($L$149*Visualisation!$Q$120)+($L$150*Visualisation!$Q$120)+($L$151*Visualisation!$Q$120)+($L$152*Visualisation!$Q$120)+($L$153*Visualisation!$Q$120)+($L$154*Visualisation!$Q$120)+($L$155*Visualisation!$Q$120)+($L$156*Visualisation!$Q$120)+($L$157*Visualisation!$Q$120)+($L$158*Visualisation!$Q$120)+($L$159*Visualisation!$Q$120))*$BD$86</f>
        <v>0</v>
      </c>
      <c r="CK134" s="21">
        <f>($C$153*Visualisation!$Q$120)+($D$153*Visualisation!$Q$120)+($E$153*Visualisation!$Q$120)+($F$153*Visualisation!$Q$120)+($G$153*Visualisation!$Q$120)+($H$153*Visualisation!$Q$120)+($I$153*Visualisation!$Q$120)+($J$153*Visualisation!$Q$120)+($K$153*Visualisation!$Q$120)+($L$153*Visualisation!$Q$120)+($M$153*Visualisation!$Q$120)+($N$153*Visualisation!$Q$120)+($O$153*Visualisation!$Q$120)+($P$153*Visualisation!$Q$120)+($Q$153*Visualisation!$Q$120)+($R$153*Visualisation!$Q$120)</f>
        <v>0.26277769524545103</v>
      </c>
      <c r="CL134" s="2"/>
      <c r="CN134" s="21">
        <f>(($M$144*Visualisation!$Q$120)+($M$145*Visualisation!$Q$120)+($M$146*Visualisation!$Q$120)+($M$147*Visualisation!$Q$120)+($M$148*Visualisation!$Q$120)+($M$149*Visualisation!$Q$120)+($M$150*Visualisation!$Q$120)+($M$151*Visualisation!$Q$120)+($M$152*Visualisation!$Q$120)+($M$153*Visualisation!$Q$120)+($M$154*Visualisation!$Q$120)+($M$155*Visualisation!$Q$120)+($M$156*Visualisation!$Q$120)+($M$157*Visualisation!$Q$120)+($M$158*Visualisation!$Q$120)+($M$159*Visualisation!$Q$120))*$BD$86</f>
        <v>-5.2809426777455927E-5</v>
      </c>
      <c r="CO134" s="21">
        <f>($C$154*Visualisation!$Q$120)+($D$154*Visualisation!$Q$120)+($E$154*Visualisation!$Q$120)+($F$154*Visualisation!$Q$120)+($G$154*Visualisation!$Q$120)+($H$154*Visualisation!$Q$120)+($I$154*Visualisation!$Q$120)+($J$154*Visualisation!$Q$120)+($K$154*Visualisation!$Q$120)+($L$154*Visualisation!$Q$120)+($M$154*Visualisation!$Q$120)+($N$154*Visualisation!$Q$120)+($O$154*Visualisation!$Q$120)+($P$154*Visualisation!$Q$120)+($Q$154*Visualisation!$Q$120)+($R$154*Visualisation!$Q$120)</f>
        <v>0.2524952850583792</v>
      </c>
      <c r="CP134" s="2"/>
      <c r="CR134" s="21">
        <f>(($N$144*Visualisation!$Q$120)+($N$145*Visualisation!$Q$120)+($N$146*Visualisation!$Q$120)+($N$147*Visualisation!$Q$120)+($N$148*Visualisation!$Q$120)+($N$149*Visualisation!$Q$120)+($N$150*Visualisation!$Q$120)+($N$151*Visualisation!$Q$120)+($N$152*Visualisation!$Q$120)+($N$153*Visualisation!$Q$120)+($N$154*Visualisation!$Q$120)+($N$155*Visualisation!$Q$120)+($N$156*Visualisation!$Q$120)+($N$157*Visualisation!$Q$120)+($N$158*Visualisation!$Q$120)+($N$159*Visualisation!$Q$120))*$BD$86</f>
        <v>-1.1799033786717874E-3</v>
      </c>
      <c r="CS134" s="21">
        <f>($C$155*Visualisation!$Q$120)+($D$155*Visualisation!$Q$120)+($E$155*Visualisation!$Q$120)+($F$155*Visualisation!$Q$120)+($G$155*Visualisation!$Q$120)+($H$155*Visualisation!$Q$120)+($I$155*Visualisation!$Q$120)+($J$155*Visualisation!$Q$120)+($K$155*Visualisation!$Q$120)+($L$155*Visualisation!$Q$120)+($M$155*Visualisation!$Q$120)+($N$155*Visualisation!$Q$120)+($O$155*Visualisation!$Q$120)+($P$155*Visualisation!$Q$120)+($Q$155*Visualisation!$Q$120)+($R$155*Visualisation!$Q$120)</f>
        <v>0.22899922888479063</v>
      </c>
      <c r="CT134" s="2"/>
      <c r="CV134" s="21">
        <f>(($O$144*Visualisation!$Q$120)+($O$145*Visualisation!$Q$120)+($O$146*Visualisation!$Q$120)+($O$147*Visualisation!$Q$120)+($O$148*Visualisation!$Q$120)+($O$149*Visualisation!$Q$120)+($O$150*Visualisation!$Q$120)+($O$151*Visualisation!$Q$120)+($O$152*Visualisation!$Q$120)+($O$153*Visualisation!$Q$120)+($O$154*Visualisation!$Q$120)+($O$155*Visualisation!$Q$120)+($O$156*Visualisation!$Q$120)+($O$157*Visualisation!$Q$120)+($O$158*Visualisation!$Q$120)+($O$159*Visualisation!$Q$120))*$BD$86</f>
        <v>-1.4217892722290988</v>
      </c>
      <c r="CW134" s="21">
        <f>($C$156*Visualisation!$Q$120)+($D$156*Visualisation!$Q$120)+($E$156*Visualisation!$Q$120)+($F$156*Visualisation!$Q$120)+($G$156*Visualisation!$Q$120)+($H$156*Visualisation!$Q$120)+($I$156*Visualisation!$Q$120)+($J$156*Visualisation!$Q$120)+($K$156*Visualisation!$Q$120)+($L$156*Visualisation!$Q$120)+($M$156*Visualisation!$Q$120)+($N$156*Visualisation!$Q$120)+($O$156*Visualisation!$Q$120)+($P$156*Visualisation!$Q$120)+($Q$156*Visualisation!$Q$120)+($R$156*Visualisation!$Q$120)</f>
        <v>0</v>
      </c>
      <c r="CX134" s="2"/>
      <c r="CZ134" s="21">
        <f>(($P$144*Visualisation!$Q$120)+($P$145*Visualisation!$Q$120)+($P$146*Visualisation!$Q$120)+($P$147*Visualisation!$Q$120)+($P$148*Visualisation!$Q$120)+($P$149*Visualisation!$Q$120)+($P$150*Visualisation!$Q$120)+($P$151*Visualisation!$Q$120)+($P$152*Visualisation!$Q$120)+($P$153*Visualisation!$Q$120)+($P$154*Visualisation!$Q$120)+($P$155*Visualisation!$Q$120)+($P$156*Visualisation!$Q$120)+($P$157*Visualisation!$Q$120)+($P$158*Visualisation!$Q$120)+($P$159*Visualisation!$Q$120))*$BD$86</f>
        <v>-2.9519326907865738E-3</v>
      </c>
      <c r="DA134" s="21">
        <f>($C$157*Visualisation!$Q$120)+($D$157*Visualisation!$Q$120)+($E$157*Visualisation!$Q$120)+($F$157*Visualisation!$Q$120)+($G$157*Visualisation!$Q$120)+($H$157*Visualisation!$Q$120)+($I$157*Visualisation!$Q$120)+($J$157*Visualisation!$Q$120)+($K$157*Visualisation!$Q$120)+($L$157*Visualisation!$Q$120)+($M$157*Visualisation!$Q$120)+($N$157*Visualisation!$Q$120)+($O$157*Visualisation!$Q$120)+($P$157*Visualisation!$Q$120)+($Q$157*Visualisation!$Q$120)+($R$157*Visualisation!$Q$120)</f>
        <v>0.21906154756477109</v>
      </c>
      <c r="DB134" s="2"/>
      <c r="DD134" s="21">
        <f>(($Q$144*Visualisation!$Q$120)+($Q$145*Visualisation!$Q$120)+($Q$146*Visualisation!$Q$120)+($Q$147*Visualisation!$Q$120)+($Q$148*Visualisation!$Q$120)+($Q$149*Visualisation!$Q$120)+($Q$150*Visualisation!$Q$120)+($Q$151*Visualisation!$Q$120)+($Q$152*Visualisation!$Q$120)+($Q$153*Visualisation!$Q$120)+($Q$154*Visualisation!$Q$120)+($Q$155*Visualisation!$Q$120)+($Q$156*Visualisation!$Q$120)+($Q$157*Visualisation!$Q$120)+($Q$158*Visualisation!$Q$120)+($Q$159*Visualisation!$Q$120))*$BD$86</f>
        <v>-2.808995592895447E-3</v>
      </c>
      <c r="DE134" s="21">
        <f>($C$158*Visualisation!$Q$120)+($D$158*Visualisation!$Q$120)+($E$158*Visualisation!$Q$120)+($F$158*Visualisation!$Q$120)+($G$158*Visualisation!$Q$120)+($H$158*Visualisation!$Q$120)+($I$158*Visualisation!$Q$120)+($J$158*Visualisation!$Q$120)+($K$158*Visualisation!$Q$120)+($L$158*Visualisation!$Q$120)+($M$158*Visualisation!$Q$120)+($N$158*Visualisation!$Q$120)+($O$158*Visualisation!$Q$120)+($P$158*Visualisation!$Q$120)+($Q$158*Visualisation!$Q$120)+($R$158*Visualisation!$Q$120)</f>
        <v>0.21958130844009158</v>
      </c>
      <c r="DF134" s="2"/>
      <c r="DH134" s="21">
        <f>(($R$144*Visualisation!$Q$120)+($R$145*Visualisation!$Q$120)+($R$146*Visualisation!$Q$120)+($R$147*Visualisation!$Q$120)+($R$148*Visualisation!$Q$120)+($R$149*Visualisation!$Q$120)+($R$150*Visualisation!$Q$120)+($R$151*Visualisation!$Q$120)+($R$152*Visualisation!$Q$120)+($R$153*Visualisation!$Q$120)+($R$154*Visualisation!$Q$120)+($R$155*Visualisation!$Q$120)+($R$156*Visualisation!$Q$120)+($R$157*Visualisation!$Q$120)+($R$158*Visualisation!$Q$120)+($R$159*Visualisation!$Q$120))*$BD$86</f>
        <v>-1.1479747219758753E-3</v>
      </c>
      <c r="DI134" s="21">
        <f>($C$159*Visualisation!$Q$120)+($D$159*Visualisation!$Q$120)+($E$159*Visualisation!$Q$120)+($F$159*Visualisation!$Q$120)+($G$159*Visualisation!$Q$120)+($H$159*Visualisation!$Q$120)+($I$159*Visualisation!$Q$120)+($J$159*Visualisation!$Q$120)+($K$159*Visualisation!$Q$120)+($L$159*Visualisation!$Q$120)+($M$159*Visualisation!$Q$120)+($N$159*Visualisation!$Q$120)+($O$159*Visualisation!$Q$120)+($P$159*Visualisation!$Q$120)+($Q$159*Visualisation!$Q$120)+($R$159*Visualisation!$Q$120)</f>
        <v>0.22932095190205257</v>
      </c>
      <c r="DJ134" s="2"/>
      <c r="DO134" s="253"/>
    </row>
    <row r="135" spans="1:119" ht="15.75">
      <c r="A135" s="35" t="s">
        <v>89</v>
      </c>
      <c r="B135" s="159" t="s">
        <v>85</v>
      </c>
      <c r="C135" s="163">
        <f>IF((Visualisation!E$66-Visualisation!$Q$66)&gt;0,(1-(EXP(-(((Visualisation!E$66-Visualisation!$Q$66)^2)/(2*($T$122^2)))))),0)</f>
        <v>0</v>
      </c>
      <c r="D135" s="163">
        <f>IF((Visualisation!F$66-Visualisation!$Q$66)&gt;0,(1-(EXP(-(((Visualisation!F$66-Visualisation!$Q$66)^2)/(2*($T$122^2)))))),0)</f>
        <v>0</v>
      </c>
      <c r="E135" s="163">
        <f>IF((Visualisation!G$66-Visualisation!$Q$66)&gt;0,(1-(EXP(-(((Visualisation!G$66-Visualisation!$Q$66)^2)/(2*($T$122^2)))))),0)</f>
        <v>0</v>
      </c>
      <c r="F135" s="163">
        <f>IF((Visualisation!H$66-Visualisation!$Q$66)&gt;0,(1-(EXP(-(((Visualisation!H$66-Visualisation!$Q$66)^2)/(2*($T$122^2)))))),0)</f>
        <v>0</v>
      </c>
      <c r="G135" s="163">
        <f>IF((Visualisation!I$66-Visualisation!$Q$66)&gt;0,(1-(EXP(-(((Visualisation!I$66-Visualisation!$Q$66)^2)/(2*($T$122^2)))))),0)</f>
        <v>0</v>
      </c>
      <c r="H135" s="163">
        <f>IF((Visualisation!J$66-Visualisation!$Q$66)&gt;0,(1-(EXP(-(((Visualisation!J$66-Visualisation!$Q$66)^2)/(2*($T$122^2)))))),0)</f>
        <v>0</v>
      </c>
      <c r="I135" s="163">
        <f>IF((Visualisation!K$66-Visualisation!$Q$66)&gt;0,(1-(EXP(-(((Visualisation!K$66-Visualisation!$Q$66)^2)/(2*($T$122^2)))))),0)</f>
        <v>0</v>
      </c>
      <c r="J135" s="163">
        <f>IF((Visualisation!L$66-Visualisation!$Q$66)&gt;0,(1-(EXP(-(((Visualisation!L$66-Visualisation!$Q$66)^2)/(2*($T$122^2)))))),0)</f>
        <v>0</v>
      </c>
      <c r="K135" s="163">
        <f>IF((Visualisation!M$66-Visualisation!$Q$66)&gt;0,(1-(EXP(-(((Visualisation!M$66-Visualisation!$Q$66)^2)/(2*($T$122^2)))))),0)</f>
        <v>0</v>
      </c>
      <c r="L135" s="163">
        <f>IF((Visualisation!N$66-Visualisation!$Q$66)&gt;0,(1-(EXP(-(((Visualisation!N$66-Visualisation!$Q$66)^2)/(2*($T$122^2)))))),0)</f>
        <v>0</v>
      </c>
      <c r="M135" s="163">
        <f>IF((Visualisation!O$66-Visualisation!$Q$66)&gt;0,(1-(EXP(-(((Visualisation!O$66-Visualisation!$Q$66)^2)/(2*($T$122^2)))))),0)</f>
        <v>0</v>
      </c>
      <c r="N135" s="163">
        <f>IF((Visualisation!P$66-Visualisation!$Q$66)&gt;0,(1-(EXP(-(((Visualisation!P$66-Visualisation!$Q$66)^2)/(2*($T$122^2)))))),0)</f>
        <v>0</v>
      </c>
      <c r="O135" s="163">
        <f>IF((Visualisation!Q$66-Visualisation!$Q$66)&gt;0,(1-(EXP(-(((Visualisation!Q$66-Visualisation!$Q$66)^2)/(2*($T$122^2)))))),0)</f>
        <v>0</v>
      </c>
      <c r="P135" s="163">
        <f>IF((Visualisation!R$66-Visualisation!$Q$66)&gt;0,(1-(EXP(-(((Visualisation!R$66-Visualisation!$Q$66)^2)/(2*($T$122^2)))))),0)</f>
        <v>0</v>
      </c>
      <c r="Q135" s="163">
        <f>IF((Visualisation!S$66-Visualisation!$Q$66)&gt;0,(1-(EXP(-(((Visualisation!S$66-Visualisation!$Q$66)^2)/(2*($T$122^2)))))),0)</f>
        <v>0</v>
      </c>
      <c r="R135" s="163">
        <f>IF((Visualisation!T$66-Visualisation!$Q$66)&gt;0,(1-(EXP(-(((Visualisation!T$66-Visualisation!$Q$66)^2)/(2*($T$122^2)))))),0)</f>
        <v>0</v>
      </c>
      <c r="S135" s="1"/>
      <c r="T135" s="1"/>
      <c r="U135" s="1"/>
      <c r="V135" s="19"/>
      <c r="W135" s="256"/>
      <c r="X135" s="2"/>
      <c r="Y135" s="2"/>
      <c r="Z135" s="2"/>
      <c r="AA135" s="175" t="s">
        <v>78</v>
      </c>
      <c r="AB135" s="195">
        <f>AR117</f>
        <v>1.2659056274475979</v>
      </c>
      <c r="AC135" s="195">
        <f>AR118</f>
        <v>1.6713550246845543</v>
      </c>
      <c r="AD135" s="195">
        <f>AR119</f>
        <v>1.4552131876068837</v>
      </c>
      <c r="AE135" s="195">
        <f>AR120</f>
        <v>2.3320324790176286</v>
      </c>
      <c r="AF135" s="195">
        <f>AR121</f>
        <v>3.1601578082533481</v>
      </c>
      <c r="AG135" s="195">
        <f>AR122</f>
        <v>3.9667895907730433</v>
      </c>
      <c r="AH135" s="195">
        <f>AR123</f>
        <v>1.5873975640065845</v>
      </c>
      <c r="AI135" s="195">
        <f>AR124</f>
        <v>3.1959191197046071</v>
      </c>
      <c r="AJ135" s="195">
        <f>AR125</f>
        <v>2.9223859923231994</v>
      </c>
      <c r="AK135" s="195">
        <f>AR126</f>
        <v>2.100300594721118</v>
      </c>
      <c r="AL135" s="195">
        <f>AR127</f>
        <v>2.7069499061614009</v>
      </c>
      <c r="AM135" s="195">
        <f>AR128</f>
        <v>3.6200826694747552</v>
      </c>
      <c r="AN135" s="195">
        <f>AR129</f>
        <v>0.53579592709937218</v>
      </c>
      <c r="AO135" s="195">
        <f>AR130</f>
        <v>2.9258734441503358</v>
      </c>
      <c r="AP135" s="195">
        <f>AR131</f>
        <v>2.5829396246134877</v>
      </c>
      <c r="AQ135" s="195">
        <f>AR132</f>
        <v>4.2999017268202611</v>
      </c>
      <c r="AR135" s="1"/>
      <c r="AS135" s="1"/>
      <c r="AT135" s="1"/>
      <c r="AU135" s="1"/>
      <c r="AV135" s="249"/>
      <c r="AX135" s="11"/>
      <c r="AY135" s="225" t="s">
        <v>82</v>
      </c>
      <c r="AZ135" s="21">
        <f>(($C$165*Visualisation!$Q$121)+($C$166*Visualisation!$Q$121)+($C$167*Visualisation!$Q$121)+($C$168*Visualisation!$Q$121)+($C$169*Visualisation!$Q$121)+($C$170*Visualisation!$Q$121)+($C$171*Visualisation!$Q$121)+($C$172*Visualisation!$Q$121)+($C$173*Visualisation!$Q$121)+($C$174*Visualisation!$Q$121)+($C$175*Visualisation!$Q$121)+($C$176*Visualisation!$Q$121)+($C$177*Visualisation!$Q$121)+($C$178*Visualisation!$Q$121)+($C$179*Visualisation!$Q$121)+($C$180*Visualisation!$Q$121))*$BD$86</f>
        <v>0</v>
      </c>
      <c r="BA135" s="21">
        <f>($C$165*Visualisation!$Q$121)+($D$165*Visualisation!$Q$121)+($E$165*Visualisation!$Q$121)+($F$165*Visualisation!$Q$121)+($G$165*Visualisation!$Q$121)+($H$165*Visualisation!$Q$121)+($I$165*Visualisation!$Q$121)+($J$165*Visualisation!$Q$121)+($K$165*Visualisation!$Q$121)+($L$165*Visualisation!$Q$121)+($M$165*Visualisation!$Q$121)+($N$165*Visualisation!$Q$121)+($O$165*Visualisation!$Q$121)+($P$165*Visualisation!$Q$121)+($Q$165*Visualisation!$Q$121)+($R$165*Visualisation!$Q$121)</f>
        <v>0</v>
      </c>
      <c r="BB135" s="21"/>
      <c r="BC135" s="21"/>
      <c r="BD135" s="21">
        <f>(($D$165*Visualisation!$Q$121)+($D$166*Visualisation!$Q$121)+($D$167*Visualisation!$Q$121)+($D$168*Visualisation!$Q$121)+($D$169*Visualisation!$Q$121)+($D$170*Visualisation!$Q$121)+($D$171*Visualisation!$Q$121)+($D$172*Visualisation!$Q$121)+($D$173*Visualisation!$Q$121)+($D$174*Visualisation!$Q$121)+($D$175*Visualisation!$Q$121)+($D$176*Visualisation!$Q$121)+($D$177*Visualisation!$Q$121)+($D$178*Visualisation!$Q$121)+($D$179*Visualisation!$Q$121)+($D$180*Visualisation!$Q$121))*$BD$86</f>
        <v>0</v>
      </c>
      <c r="BE135" s="21">
        <f>($C$166*Visualisation!$Q$121)+($D$166*Visualisation!$Q$121)+($E$166*Visualisation!$Q$121)+($F$166*Visualisation!$Q$121)+($G$166*Visualisation!$Q$121)+($H$166*Visualisation!$Q$121)+($I$166*Visualisation!$Q$121)+($J$166*Visualisation!$Q$121)+($K$166*Visualisation!$Q$121)+($L$166*Visualisation!$Q$121)+($M$166*Visualisation!$Q$121)+($N$166*Visualisation!$Q$121)+($O$166*Visualisation!$Q$121)+($P$166*Visualisation!$Q$121)+($Q$166*Visualisation!$Q$121)+($R$166*Visualisation!$Q$121)</f>
        <v>0</v>
      </c>
      <c r="BF135" s="21"/>
      <c r="BG135" s="21"/>
      <c r="BH135" s="21">
        <f>(($E$165*Visualisation!$Q$121)+($E$166*Visualisation!$Q$121)+($E$167*Visualisation!$Q$121)+($E$168*Visualisation!$Q$121)+($E$169*Visualisation!$Q$121)+($E$170*Visualisation!$Q$121)+($E$171*Visualisation!$Q$121)+($E$172*Visualisation!$Q$121)+($E$173*Visualisation!$Q$121)+($E$174*Visualisation!$Q$121)+($E$175*Visualisation!$Q$121)+($E$176*Visualisation!$Q$121)+($E$177*Visualisation!$Q$121)+($E$178*Visualisation!$Q$121)+($E$179*Visualisation!$Q$121)+($E$180*Visualisation!$Q$121))*$BD$86</f>
        <v>0</v>
      </c>
      <c r="BI135" s="21">
        <f>($C$167*Visualisation!$Q$121)+($D$167*Visualisation!$Q$121)+($E$167*Visualisation!$Q$121)+($F$167*Visualisation!$Q$121)+($G$167*Visualisation!$Q$121)+($H$167*Visualisation!$Q$121)+($I$167*Visualisation!$Q$121)+($J$167*Visualisation!$Q$121)+($K$167*Visualisation!$Q$121)+($L$167*Visualisation!$Q$121)+($M$167*Visualisation!$Q$121)+($N$167*Visualisation!$Q$121)+($O$167*Visualisation!$Q$121)+($P$167*Visualisation!$Q$121)+($Q$167*Visualisation!$Q$121)+($R$167*Visualisation!$Q$121)</f>
        <v>0</v>
      </c>
      <c r="BJ135" s="21"/>
      <c r="BK135" s="21"/>
      <c r="BL135" s="21">
        <f>(($F$165*Visualisation!$Q$121)+($F$166*Visualisation!$Q$121)+($F$167*Visualisation!$Q$121)+($F$168*Visualisation!$Q$121)+($F$169*Visualisation!$Q$121)+($F$170*Visualisation!$Q$121)+($F$171*Visualisation!$Q$121)+($F$172*Visualisation!$Q$121)+($F$173*Visualisation!$Q$121)+($F$174*Visualisation!$Q$121)+($F$175*Visualisation!$Q$121)+($F$176*Visualisation!$Q$121)+($F$177*Visualisation!$Q$121)+($F$178*Visualisation!$Q$121)+($F$179*Visualisation!$Q$121)+($F$180*Visualisation!$Q$121))*$BD$86</f>
        <v>0</v>
      </c>
      <c r="BM135" s="21">
        <f>($C$168*Visualisation!$Q$121)+($D$168*Visualisation!$Q$121)+($E$168*Visualisation!$Q$121)+($F$168*Visualisation!$Q$121)+($G$168*Visualisation!$Q$121)+($H$168*Visualisation!$Q$121)+($I$168*Visualisation!$Q$121)+($J$168*Visualisation!$Q$121)+($K$168*Visualisation!$Q$121)+($L$168*Visualisation!$Q$121)+($M$168*Visualisation!$Q$121)+($N$168*Visualisation!$Q$121)+($O$168*Visualisation!$Q$121)+($P$168*Visualisation!$Q$121)+($Q$168*Visualisation!$Q$121)+($R$168*Visualisation!$Q$121)</f>
        <v>0</v>
      </c>
      <c r="BN135" s="21"/>
      <c r="BO135" s="21"/>
      <c r="BP135" s="21">
        <f>(($G$165*Visualisation!$Q$121)+($G$166*Visualisation!$Q$121)+($G$167*Visualisation!$Q$121)+($G$168*Visualisation!$Q$121)+($G$169*Visualisation!$Q$121)+($G$170*Visualisation!$Q$121)+($G$171*Visualisation!$Q$121)+($G$172*Visualisation!$Q$121)+($G$173*Visualisation!$Q$121)+($G$174*Visualisation!$Q$121)+($G$175*Visualisation!$Q$121)+($G$176*Visualisation!$Q$121)+($G$177*Visualisation!$Q$121)+($G$178*Visualisation!$Q$121)+($G$179*Visualisation!$Q$121)+($G$180*Visualisation!$Q$121))*$BD$86</f>
        <v>0</v>
      </c>
      <c r="BQ135" s="21">
        <f>($C$169*Visualisation!$Q$121)+($D$169*Visualisation!$Q$121)+($E$169*Visualisation!$Q$121)+($F$169*Visualisation!$Q$121)+($G$169*Visualisation!$Q$121)+($H$169*Visualisation!$Q$121)+($I$169*Visualisation!$Q$121)+($J$169*Visualisation!$Q$121)+($K$169*Visualisation!$Q$121)+($L$169*Visualisation!$Q$121)+($M$169*Visualisation!$Q$121)+($N$169*Visualisation!$Q$121)+($O$169*Visualisation!$Q$121)+($P$169*Visualisation!$Q$121)+($Q$169*Visualisation!$Q$121)+($R$169*Visualisation!$Q$121)</f>
        <v>0</v>
      </c>
      <c r="BR135" s="21"/>
      <c r="BS135" s="21"/>
      <c r="BT135" s="21">
        <f>(($H$165*Visualisation!$Q$121)+($H$166*Visualisation!$Q$121)+($H$167*Visualisation!$Q$121)+($H$168*Visualisation!$Q$121)+($H$169*Visualisation!$Q$121)+($H$170*Visualisation!$Q$121)+($H$171*Visualisation!$Q$121)+($H$172*Visualisation!$Q$121)+($H$173*Visualisation!$Q$121)+($H$174*Visualisation!$Q$121)+($H$175*Visualisation!$Q$121)+($H$176*Visualisation!$Q$121)+($H$177*Visualisation!$Q$121)+($H$178*Visualisation!$Q$121)+($H$179*Visualisation!$Q$121)+($H$180*Visualisation!$Q$121))*$BD$86</f>
        <v>0</v>
      </c>
      <c r="BU135" s="21">
        <f>($C$170*Visualisation!$Q$121)+($D$170*Visualisation!$Q$121)+($E$170*Visualisation!$Q$121)+($F$170*Visualisation!$Q$121)+($G$170*Visualisation!$Q$121)+($H$170*Visualisation!$Q$121)+($I$170*Visualisation!$Q$121)+($J$170*Visualisation!$Q$121)+($K$170*Visualisation!$Q$121)+($L$170*Visualisation!$Q$121)+($M$170*Visualisation!$Q$121)+($N$170*Visualisation!$Q$121)+($O$170*Visualisation!$Q$121)+($P$170*Visualisation!$Q$121)+($Q$170*Visualisation!$Q$121)+($R$170*Visualisation!$Q$121)</f>
        <v>0</v>
      </c>
      <c r="BV135" s="21"/>
      <c r="BW135" s="21"/>
      <c r="BX135" s="21">
        <f>(($I$165*Visualisation!$Q$121)+($I$166*Visualisation!$Q$121)+($I$167*Visualisation!$Q$121)+($I$168*Visualisation!$Q$121)+($I$169*Visualisation!$Q$121)+($I$170*Visualisation!$Q$121)+($I$171*Visualisation!$Q$121)+($I$172*Visualisation!$Q$121)+($I$173*Visualisation!$Q$121)+($I$174*Visualisation!$Q$121)+($I$175*Visualisation!$Q$121)+($I$176*Visualisation!$Q$121)+($I$177*Visualisation!$Q$121)+($I$178*Visualisation!$Q$121)+($I$179*Visualisation!$Q$121)+($I$180*Visualisation!$Q$121))*$BD$86</f>
        <v>0</v>
      </c>
      <c r="BY135" s="21">
        <f>($C$171*Visualisation!$Q$121)+($D$171*Visualisation!$Q$121)+($E$171*Visualisation!$Q$121)+($F$171*Visualisation!$Q$121)+($G$171*Visualisation!$Q$121)+($H$171*Visualisation!$Q$121)+($I$171*Visualisation!$Q$121)+($J$171*Visualisation!$Q$121)+($K$171*Visualisation!$Q$121)+($L$171*Visualisation!$Q$121)+($M$171*Visualisation!$Q$121)+($N$171*Visualisation!$Q$121)+($O$171*Visualisation!$Q$121)+($P$171*Visualisation!$Q$121)+($Q$171*Visualisation!$Q$121)+($R$171*Visualisation!$Q$121)</f>
        <v>0</v>
      </c>
      <c r="BZ135" s="2"/>
      <c r="CB135" s="21">
        <f>(($J$165*Visualisation!$Q$121)+($J$166*Visualisation!$Q$121)+($J$167*Visualisation!$Q$121)+($J$168*Visualisation!$Q$121)+($J$169*Visualisation!$Q$121)+($J$170*Visualisation!$Q$121)+($J$171*Visualisation!$Q$121)+($J$172*Visualisation!$Q$121)+($J$173*Visualisation!$Q$121)+($J$174*Visualisation!$Q$121)+($J$175*Visualisation!$Q$121)+($J$176*Visualisation!$Q$121)+($J$177*Visualisation!$Q$121)+($J$178*Visualisation!$Q$121)+($J$179*Visualisation!$Q$121)+($J$180*Visualisation!$Q$121))*$BD$86</f>
        <v>0</v>
      </c>
      <c r="CC135" s="21">
        <f>($C$172*Visualisation!$Q$121)+($D$172*Visualisation!$Q$121)+($E$172*Visualisation!$Q$121)+($F$172*Visualisation!$Q$121)+($G$172*Visualisation!$Q$121)+($H$172*Visualisation!$Q$121)+($I$172*Visualisation!$Q$121)+($J$172*Visualisation!$Q$121)+($K$172*Visualisation!$Q$121)+($L$172*Visualisation!$Q$121)+($M$172*Visualisation!$Q$121)+($N$172*Visualisation!$Q$121)+($O$172*Visualisation!$Q$121)+($P$172*Visualisation!$Q$121)+($Q$172*Visualisation!$Q$121)+($R$172*Visualisation!$Q$121)</f>
        <v>0</v>
      </c>
      <c r="CD135" s="2"/>
      <c r="CF135" s="21">
        <f>(($K$165*Visualisation!$Q$121)+($K$166*Visualisation!$Q$121)+($K$167*Visualisation!$Q$121)+($K$168*Visualisation!$Q$121)+($K$169*Visualisation!$Q$121)+($K$170*Visualisation!$Q$121)+($K$171*Visualisation!$Q$121)+($K$172*Visualisation!$Q$121)+($K$173*Visualisation!$Q$121)+($K$174*Visualisation!$Q$121)+($K$175*Visualisation!$Q$121)+($K$176*Visualisation!$Q$121)+($K$177*Visualisation!$Q$121)+($K$178*Visualisation!$Q$121)+($K$179*Visualisation!$Q$121)+($K$180*Visualisation!$Q$121))*$BD$86</f>
        <v>0</v>
      </c>
      <c r="CG135" s="21">
        <f>($C$173*Visualisation!$Q$121)+($D$173*Visualisation!$Q$121)+($E$173*Visualisation!$Q$121)+($F$173*Visualisation!$Q$121)+($G$173*Visualisation!$Q$121)+($H$173*Visualisation!$Q$121)+($I$173*Visualisation!$Q$121)+($J$173*Visualisation!$Q$121)+($K$173*Visualisation!$Q$121)+($L$173*Visualisation!$Q$121)+($M$173*Visualisation!$Q$121)+($N$173*Visualisation!$Q$121)+($O$173*Visualisation!$Q$121)+($P$173*Visualisation!$Q$121)+($Q$173*Visualisation!$Q$121)+($R$173*Visualisation!$Q$121)</f>
        <v>0</v>
      </c>
      <c r="CH135" s="2"/>
      <c r="CJ135" s="21">
        <f>(($L$165*Visualisation!$Q$121)+($L$166*Visualisation!$Q$121)+($L$167*Visualisation!$Q$121)+($L$168*Visualisation!$Q$121)+($L$169*Visualisation!$Q$121)+($L$170*Visualisation!$Q$121)+($L$171*Visualisation!$Q$121)+($L$172*Visualisation!$Q$121)+($L$173*Visualisation!$Q$121)+($L$174*Visualisation!$Q$121)+($L$175*Visualisation!$Q$121)+($L$176*Visualisation!$Q$121)+($L$177*Visualisation!$Q$121)+($L$178*Visualisation!$Q$121)+($L$179*Visualisation!$Q$121)+($L$180*Visualisation!$Q$121))*$BD$86</f>
        <v>0</v>
      </c>
      <c r="CK135" s="21">
        <f>($C$174*Visualisation!$Q$121)+($D$174*Visualisation!$Q$121)+($E$174*Visualisation!$Q$121)+($F$174*Visualisation!$Q$121)+($G$174*Visualisation!$Q$121)+($H$174*Visualisation!$Q$121)+($I$174*Visualisation!$Q$121)+($J$174*Visualisation!$Q$121)+($K$174*Visualisation!$Q$121)+($L$174*Visualisation!$Q$121)+($M$174*Visualisation!$Q$121)+($N$174*Visualisation!$Q$121)+($O$174*Visualisation!$Q$121)+($P$174*Visualisation!$Q$121)+($Q$174*Visualisation!$Q$121)+($R$174*Visualisation!$Q$121)</f>
        <v>0</v>
      </c>
      <c r="CL135" s="2"/>
      <c r="CN135" s="21">
        <f>(($M$165*Visualisation!$Q$121)+($M$166*Visualisation!$Q$121)+($M$167*Visualisation!$Q$121)+($M$168*Visualisation!$Q$121)+($M$169*Visualisation!$Q$121)+($M$170*Visualisation!$Q$121)+($M$171*Visualisation!$Q$121)+($M$172*Visualisation!$Q$121)+($M$173*Visualisation!$Q$121)+($M$174*Visualisation!$Q$121)+($M$175*Visualisation!$Q$121)+($M$176*Visualisation!$Q$121)+($M$177*Visualisation!$Q$121)+($M$178*Visualisation!$Q$121)+($M$179*Visualisation!$Q$121)+($M$180*Visualisation!$Q$121))*$BD$86</f>
        <v>0</v>
      </c>
      <c r="CO135" s="21">
        <f>($C$175*Visualisation!$Q$121)+($D$175*Visualisation!$Q$121)+($E$175*Visualisation!$Q$121)+($F$175*Visualisation!$Q$121)+($G$175*Visualisation!$Q$121)+($H$175*Visualisation!$Q$121)+($I$175*Visualisation!$Q$121)+($J$175*Visualisation!$Q$121)+($K$175*Visualisation!$Q$121)+($L$175*Visualisation!$Q$121)+($M$175*Visualisation!$Q$121)+($N$175*Visualisation!$Q$121)+($O$175*Visualisation!$Q$121)+($P$175*Visualisation!$Q$121)+($Q$175*Visualisation!$Q$121)+($R$175*Visualisation!$Q$121)</f>
        <v>0</v>
      </c>
      <c r="CP135" s="2"/>
      <c r="CR135" s="21">
        <f>(($N$165*Visualisation!$Q$121)+($N$166*Visualisation!$Q$121)+($N$167*Visualisation!$Q$121)+($N$168*Visualisation!$Q$121)+($N$169*Visualisation!$Q$121)+($N$170*Visualisation!$Q$121)+($N$171*Visualisation!$Q$121)+($N$172*Visualisation!$Q$121)+($N$173*Visualisation!$Q$121)+($N$174*Visualisation!$Q$121)+($N$175*Visualisation!$Q$121)+($N$176*Visualisation!$Q$121)+($N$177*Visualisation!$Q$121)+($N$178*Visualisation!$Q$121)+($N$179*Visualisation!$Q$121)+($N$180*Visualisation!$Q$121))*$BD$86</f>
        <v>0</v>
      </c>
      <c r="CS135" s="21">
        <f>($C$176*Visualisation!$Q$121)+($D$176*Visualisation!$Q$121)+($E$176*Visualisation!$Q$121)+($F$176*Visualisation!$Q$121)+($G$176*Visualisation!$Q$121)+($H$176*Visualisation!$Q$121)+($I$176*Visualisation!$Q$121)+($J$176*Visualisation!$Q$121)+($K$176*Visualisation!$Q$121)+($L$176*Visualisation!$Q$121)+($M$176*Visualisation!$Q$121)+($N$176*Visualisation!$Q$121)+($O$176*Visualisation!$Q$121)+($P$176*Visualisation!$Q$121)+($Q$176*Visualisation!$Q$121)+($R$176*Visualisation!$Q$121)</f>
        <v>0</v>
      </c>
      <c r="CT135" s="2"/>
      <c r="CV135" s="21">
        <f>(($O$165*Visualisation!$Q$121)+($O$166*Visualisation!$Q$121)+($O$167*Visualisation!$Q$121)+($O$168*Visualisation!$Q$121)+($O$169*Visualisation!$Q$121)+($O$170*Visualisation!$Q$121)+($O$171*Visualisation!$Q$121)+($O$172*Visualisation!$Q$121)+($O$173*Visualisation!$Q$121)+($O$174*Visualisation!$Q$121)+($O$175*Visualisation!$Q$121)+($O$176*Visualisation!$Q$121)+($O$177*Visualisation!$Q$121)+($O$178*Visualisation!$Q$121)+($O$179*Visualisation!$Q$121)+($O$180*Visualisation!$Q$121))*$BD$86</f>
        <v>0</v>
      </c>
      <c r="CW135" s="21">
        <f>($C$177*Visualisation!$Q$121)+($D$177*Visualisation!$Q$121)+($E$177*Visualisation!$Q$121)+($F$177*Visualisation!$Q$121)+($G$177*Visualisation!$Q$121)+($H$177*Visualisation!$Q$121)+($I$177*Visualisation!$Q$121)+($J$177*Visualisation!$Q$121)+($K$177*Visualisation!$Q$121)+($L$177*Visualisation!$Q$121)+($M$177*Visualisation!$Q$121)+($N$177*Visualisation!$Q$121)+($O$177*Visualisation!$Q$121)+($P$177*Visualisation!$Q$121)+($Q$177*Visualisation!$Q$121)+($R$177*Visualisation!$Q$121)</f>
        <v>0</v>
      </c>
      <c r="CX135" s="2"/>
      <c r="CZ135" s="21">
        <f>(($P$165*Visualisation!$Q$121)+($P$166*Visualisation!$Q$121)+($P$167*Visualisation!$Q$121)+($P$168*Visualisation!$Q$121)+($P$169*Visualisation!$Q$121)+($P$170*Visualisation!$Q$121)+($P$171*Visualisation!$Q$121)+($P$172*Visualisation!$Q$121)+($P$173*Visualisation!$Q$121)+($P$174*Visualisation!$Q$121)+($P$175*Visualisation!$Q$121)+($P$176*Visualisation!$Q$121)+($P$177*Visualisation!$Q$121)+($P$178*Visualisation!$Q$121)+($P$179*Visualisation!$Q$121)+($P$180*Visualisation!$Q$121))*$BD$86</f>
        <v>0</v>
      </c>
      <c r="DA135" s="21">
        <f>($C$178*Visualisation!$Q$121)+($D$178*Visualisation!$Q$121)+($E$178*Visualisation!$Q$121)+($F$178*Visualisation!$Q$121)+($G$178*Visualisation!$Q$121)+($H$178*Visualisation!$Q$121)+($I$178*Visualisation!$Q$121)+($J$178*Visualisation!$Q$121)+($K$178*Visualisation!$Q$121)+($L$178*Visualisation!$Q$121)+($M$178*Visualisation!$Q$121)+($N$178*Visualisation!$Q$121)+($O$178*Visualisation!$Q$121)+($P$178*Visualisation!$Q$121)+($Q$178*Visualisation!$Q$121)+($R$178*Visualisation!$Q$121)</f>
        <v>0</v>
      </c>
      <c r="DB135" s="2"/>
      <c r="DD135" s="21">
        <f>(($Q$165*Visualisation!$Q$121)+($Q$166*Visualisation!$Q$121)+($Q$167*Visualisation!$Q$121)+($Q$168*Visualisation!$Q$121)+($Q$169*Visualisation!$Q$121)+($Q$170*Visualisation!$Q$121)+($Q$171*Visualisation!$Q$121)+($Q$172*Visualisation!$Q$121)+($Q$173*Visualisation!$Q$121)+($Q$174*Visualisation!$Q$121)+($Q$175*Visualisation!$Q$121)+($Q$176*Visualisation!$Q$121)+($Q$177*Visualisation!$Q$121)+($Q$178*Visualisation!$Q$121)+($Q$179*Visualisation!$Q$121)+($Q$180*Visualisation!$Q$121))*$BD$86</f>
        <v>0</v>
      </c>
      <c r="DE135" s="21">
        <f>($C$179*Visualisation!$Q$121)+($D$179*Visualisation!$Q$121)+($E$179*Visualisation!$Q$121)+($F$179*Visualisation!$Q$121)+($G$179*Visualisation!$Q$121)+($H$179*Visualisation!$Q$121)+($I$179*Visualisation!$Q$121)+($J$179*Visualisation!$Q$121)+($K$179*Visualisation!$Q$121)+($L$179*Visualisation!$Q$121)+($M$179*Visualisation!$Q$121)+($N$179*Visualisation!$Q$121)+($O$179*Visualisation!$Q$121)+($P$179*Visualisation!$Q$121)+($Q$179*Visualisation!$Q$121)+($R$179*Visualisation!$Q$121)</f>
        <v>0</v>
      </c>
      <c r="DF135" s="2"/>
      <c r="DH135" s="21">
        <f>(($R$165*Visualisation!$Q$121)+($R$166*Visualisation!$Q$121)+($R$167*Visualisation!$Q$121)+($R$168*Visualisation!$Q$121)+($R$169*Visualisation!$Q$121)+($R$170*Visualisation!$Q$121)+($R$171*Visualisation!$Q$121)+($R$172*Visualisation!$Q$121)+($R$173*Visualisation!$Q$121)+($R$174*Visualisation!$Q$121)+($R$175*Visualisation!$Q$121)+($R$176*Visualisation!$Q$121)+($R$177*Visualisation!$Q$121)+($R$178*Visualisation!$Q$121)+($R$179*Visualisation!$Q$121)+($R$180*Visualisation!$Q$121))*$BD$86</f>
        <v>0</v>
      </c>
      <c r="DI135" s="21">
        <f>($C$180*Visualisation!$Q$121)+($D$180*Visualisation!$Q$121)+($E$180*Visualisation!$Q$121)+($F$180*Visualisation!$Q$121)+($G$180*Visualisation!$Q$121)+($H$180*Visualisation!$Q$121)+($I$180*Visualisation!$Q$121)+($J$180*Visualisation!$Q$121)+($K$180*Visualisation!$Q$121)+($L$180*Visualisation!$Q$121)+($M$180*Visualisation!$Q$121)+($N$180*Visualisation!$Q$121)+($O$180*Visualisation!$Q$121)+($P$180*Visualisation!$Q$121)+($Q$180*Visualisation!$Q$121)+($R$180*Visualisation!$Q$121)</f>
        <v>0</v>
      </c>
      <c r="DJ135" s="2"/>
      <c r="DO135" s="253"/>
    </row>
    <row r="136" spans="1:119" ht="15.75">
      <c r="A136" s="35" t="s">
        <v>88</v>
      </c>
      <c r="B136" s="159" t="s">
        <v>303</v>
      </c>
      <c r="C136" s="163">
        <f>IF((Visualisation!E$66-Visualisation!$R$66)&gt;0,(1-(EXP(-(((Visualisation!E$66-Visualisation!$R$66)^2)/(2*($T$122^2)))))),0)</f>
        <v>1.4857822116600139E-2</v>
      </c>
      <c r="D136" s="163">
        <f>IF((Visualisation!F$66-Visualisation!$R$66)&gt;0,(1-(EXP(-(((Visualisation!F$66-Visualisation!$R$66)^2)/(2*($T$122^2)))))),0)</f>
        <v>1.2386105571697836E-2</v>
      </c>
      <c r="E136" s="163">
        <f>IF((Visualisation!G$66-Visualisation!$R$66)&gt;0,(1-(EXP(-(((Visualisation!G$66-Visualisation!$R$66)^2)/(2*($T$122^2)))))),0)</f>
        <v>3.3169239457728761E-3</v>
      </c>
      <c r="F136" s="163">
        <f>IF((Visualisation!H$66-Visualisation!$R$66)&gt;0,(1-(EXP(-(((Visualisation!H$66-Visualisation!$R$66)^2)/(2*($T$122^2)))))),0)</f>
        <v>6.2010577058358995E-3</v>
      </c>
      <c r="G136" s="163">
        <f>IF((Visualisation!I$66-Visualisation!$R$66)&gt;0,(1-(EXP(-(((Visualisation!I$66-Visualisation!$R$66)^2)/(2*($T$122^2)))))),0)</f>
        <v>2.1112648714870508E-3</v>
      </c>
      <c r="H136" s="163">
        <f>IF((Visualisation!J$66-Visualisation!$R$66)&gt;0,(1-(EXP(-(((Visualisation!J$66-Visualisation!$R$66)^2)/(2*($T$122^2)))))),0)</f>
        <v>0</v>
      </c>
      <c r="I136" s="163">
        <f>IF((Visualisation!K$66-Visualisation!$R$66)&gt;0,(1-(EXP(-(((Visualisation!K$66-Visualisation!$R$66)^2)/(2*($T$122^2)))))),0)</f>
        <v>0.17866699363848759</v>
      </c>
      <c r="J136" s="163">
        <f>IF((Visualisation!L$66-Visualisation!$R$66)&gt;0,(1-(EXP(-(((Visualisation!L$66-Visualisation!$R$66)^2)/(2*($T$122^2)))))),0)</f>
        <v>0.1918875793109166</v>
      </c>
      <c r="K136" s="163">
        <f>IF((Visualisation!M$66-Visualisation!$R$66)&gt;0,(1-(EXP(-(((Visualisation!M$66-Visualisation!$R$66)^2)/(2*($T$122^2)))))),0)</f>
        <v>0.16557305627866592</v>
      </c>
      <c r="L136" s="163">
        <f>IF((Visualisation!N$66-Visualisation!$R$66)&gt;0,(1-(EXP(-(((Visualisation!N$66-Visualisation!$R$66)^2)/(2*($T$122^2)))))),0)</f>
        <v>2.8921864968917355E-2</v>
      </c>
      <c r="M136" s="163">
        <f>IF((Visualisation!O$66-Visualisation!$R$66)&gt;0,(1-(EXP(-(((Visualisation!O$66-Visualisation!$R$66)^2)/(2*($T$122^2)))))),0)</f>
        <v>3.0741323541405796E-2</v>
      </c>
      <c r="N136" s="163">
        <f>IF((Visualisation!P$66-Visualisation!$R$66)&gt;0,(1-(EXP(-(((Visualisation!P$66-Visualisation!$R$66)^2)/(2*($T$122^2)))))),0)</f>
        <v>2.2892478798803073E-2</v>
      </c>
      <c r="O136" s="163">
        <f>IF((Visualisation!Q$66-Visualisation!$R$66)&gt;0,(1-(EXP(-(((Visualisation!Q$66-Visualisation!$R$66)^2)/(2*($T$122^2)))))),0)</f>
        <v>0.98458531483099787</v>
      </c>
      <c r="P136" s="163">
        <f>IF((Visualisation!R$66-Visualisation!$R$66)&gt;0,(1-(EXP(-(((Visualisation!R$66-Visualisation!$R$66)^2)/(2*($T$122^2)))))),0)</f>
        <v>0</v>
      </c>
      <c r="Q136" s="163">
        <f>IF((Visualisation!S$66-Visualisation!$R$66)&gt;0,(1-(EXP(-(((Visualisation!S$66-Visualisation!$R$66)^2)/(2*($T$122^2)))))),0)</f>
        <v>1.0118173210393877E-6</v>
      </c>
      <c r="R136" s="163">
        <f>IF((Visualisation!T$66-Visualisation!$R$66)&gt;0,(1-(EXP(-(((Visualisation!T$66-Visualisation!$R$66)^2)/(2*($T$122^2)))))),0)</f>
        <v>0</v>
      </c>
      <c r="S136" s="19"/>
      <c r="T136" s="19"/>
      <c r="U136" s="19"/>
      <c r="V136" s="1"/>
      <c r="W136" s="249"/>
      <c r="X136" s="2"/>
      <c r="Y136" s="2"/>
      <c r="Z136" s="2"/>
      <c r="AA136" s="176" t="s">
        <v>179</v>
      </c>
      <c r="AB136" s="197">
        <f>AB133</f>
        <v>2.931978594044375</v>
      </c>
      <c r="AC136" s="197">
        <f t="shared" ref="AC136:AQ136" si="12">AC133</f>
        <v>2.5256420841736187</v>
      </c>
      <c r="AD136" s="197">
        <f t="shared" si="12"/>
        <v>2.857901807814847</v>
      </c>
      <c r="AE136" s="197">
        <f t="shared" si="12"/>
        <v>1.8482325900706003</v>
      </c>
      <c r="AF136" s="197">
        <f t="shared" si="12"/>
        <v>1.0427875159684481</v>
      </c>
      <c r="AG136" s="197">
        <f t="shared" si="12"/>
        <v>0.25861742352343731</v>
      </c>
      <c r="AH136" s="197">
        <f t="shared" si="12"/>
        <v>3.3856079780780628</v>
      </c>
      <c r="AI136" s="197">
        <f t="shared" si="12"/>
        <v>1.8170611328612569</v>
      </c>
      <c r="AJ136" s="197">
        <f t="shared" si="12"/>
        <v>2.4859971883730738</v>
      </c>
      <c r="AK136" s="197">
        <f t="shared" si="12"/>
        <v>2.0964578148874065</v>
      </c>
      <c r="AL136" s="197">
        <f t="shared" si="12"/>
        <v>1.4873152587285288</v>
      </c>
      <c r="AM136" s="197">
        <f t="shared" si="12"/>
        <v>0.67981187680467325</v>
      </c>
      <c r="AN136" s="197">
        <f t="shared" si="12"/>
        <v>13.927137900494211</v>
      </c>
      <c r="AO136" s="197">
        <f t="shared" si="12"/>
        <v>1.3060676035489531</v>
      </c>
      <c r="AP136" s="197">
        <f t="shared" si="12"/>
        <v>1.6419679950730828</v>
      </c>
      <c r="AQ136" s="197">
        <f t="shared" si="12"/>
        <v>3.6415522413600313E-2</v>
      </c>
      <c r="AR136" s="1"/>
      <c r="AS136" s="1"/>
      <c r="AT136" s="1"/>
      <c r="AU136" s="1"/>
      <c r="AV136" s="249"/>
      <c r="AX136" s="11"/>
      <c r="AY136" s="225" t="s">
        <v>36</v>
      </c>
      <c r="AZ136" s="21">
        <f>(($C$186*Visualisation!$Q$122)+($C$187*Visualisation!$Q$122)+($C$188*Visualisation!$Q$122)+($C$189*Visualisation!$Q$122)+($C$190*Visualisation!$Q$122)+($C$191*Visualisation!$Q$122)+($C$192*Visualisation!$Q$122)+($C$193*Visualisation!$Q$122)+($C$194*Visualisation!$Q$122)+($C$195*Visualisation!$Q$122)+($C$196*Visualisation!$Q$122)+($C$197*Visualisation!$Q$122)+($C$198*Visualisation!$Q$122)+($C$199*Visualisation!$Q$122)+($C$200*Visualisation!$Q$122)+($C$201*Visualisation!$Q$122))*$BD$86</f>
        <v>0</v>
      </c>
      <c r="BA136" s="21">
        <f>($C$186*Visualisation!$Q$122)+($D$186*Visualisation!$Q$122)+($E$186*Visualisation!$Q$122)+($F$186*Visualisation!$Q$122)+($G$186*Visualisation!$Q$122)+($H$186*Visualisation!$Q$122)+($I$186*Visualisation!$Q$122)+($J$186*Visualisation!$Q$122)+($K$186*Visualisation!$Q$122)+($L$186*Visualisation!$Q$122)+($M$186*Visualisation!$Q$122)+($N$186*Visualisation!$Q$122)+($O$186*Visualisation!$Q$122)+($P$186*Visualisation!$Q$122)+($Q$186*Visualisation!$Q$122)+($R$186*Visualisation!$Q$122)</f>
        <v>0</v>
      </c>
      <c r="BB136" s="21"/>
      <c r="BC136" s="21"/>
      <c r="BD136" s="21">
        <f>(($D$186*Visualisation!$Q$122)+($D$187*Visualisation!$Q$122)+($D$188*Visualisation!$Q$122)+($D$189*Visualisation!$Q$122)+($D$190*Visualisation!$Q$122)+($D$191*Visualisation!$Q$122)+($D$192*Visualisation!$Q$122)+($D$193*Visualisation!$Q$122)+($D$194*Visualisation!$Q$122)+($D$195*Visualisation!$Q$122)+($D$196*Visualisation!$Q$122)+($D$197*Visualisation!$Q$122)+($D$198*Visualisation!$Q$122)+($D$199*Visualisation!$Q$122)+($D$200*Visualisation!$Q$122)+($D$201*Visualisation!$Q$122))*$BD$86</f>
        <v>0</v>
      </c>
      <c r="BE136" s="21">
        <f>($C$187*Visualisation!$Q$122)+($D$187*Visualisation!$Q$122)+($E$187*Visualisation!$Q$122)+($F$187*Visualisation!$Q$122)+($G$187*Visualisation!$Q$122)+($H$187*Visualisation!$Q$122)+($I$187*Visualisation!$Q$122)+($J$187*Visualisation!$Q$122)+($K$187*Visualisation!$Q$122)+($L$187*Visualisation!$Q$122)+($M$187*Visualisation!$Q$122)+($N$187*Visualisation!$Q$122)+($O$187*Visualisation!$Q$122)+($P$187*Visualisation!$Q$122)+($Q$187*Visualisation!$Q$122)+($R$187*Visualisation!$Q$122)</f>
        <v>0</v>
      </c>
      <c r="BF136" s="21"/>
      <c r="BG136" s="21"/>
      <c r="BH136" s="21">
        <f>(($E$186*Visualisation!$Q$122)+($E$187*Visualisation!$Q$122)+($E$188*Visualisation!$Q$122)+($E$189*Visualisation!$Q$122)+($E$190*Visualisation!$Q$122)+($E$191*Visualisation!$Q$122)+($E$192*Visualisation!$Q$122)+($E$193*Visualisation!$Q$122)+($E$194*Visualisation!$Q$122)+($E$195*Visualisation!$Q$122)+($E$196*Visualisation!$Q$122)+($E$197*Visualisation!$Q$122)+($E$198*Visualisation!$Q$122)+($E$199*Visualisation!$Q$122)+($E$200*Visualisation!$Q$122)+($E$201*Visualisation!$Q$122))*$BD$86</f>
        <v>0</v>
      </c>
      <c r="BI136" s="21">
        <f>($C$188*Visualisation!$Q$122)+($D$188*Visualisation!$Q$122)+($E$188*Visualisation!$Q$122)+($F$188*Visualisation!$Q$122)+($G$188*Visualisation!$Q$122)+($H$188*Visualisation!$Q$122)+($I$188*Visualisation!$Q$122)+($J$188*Visualisation!$Q$122)+($K$188*Visualisation!$Q$122)+($L$188*Visualisation!$Q$122)+($M$188*Visualisation!$Q$122)+($N$188*Visualisation!$Q$122)+($O$188*Visualisation!$Q$122)+($P$188*Visualisation!$Q$122)+($Q$188*Visualisation!$Q$122)+($R$188*Visualisation!$Q$122)</f>
        <v>0</v>
      </c>
      <c r="BJ136" s="21"/>
      <c r="BK136" s="21"/>
      <c r="BL136" s="21">
        <f>(($F$186*Visualisation!$Q$122)+($F$187*Visualisation!$Q$122)+($F$188*Visualisation!$Q$122)+($F$189*Visualisation!$Q$122)+($F$190*Visualisation!$Q$122)+($F$191*Visualisation!$Q$122)+($F$192*Visualisation!$Q$122)+($F$193*Visualisation!$Q$122)+($F$194*Visualisation!$Q$122)+($F$195*Visualisation!$Q$122)+($F$196*Visualisation!$Q$122)+($F$197*Visualisation!$Q$122)+($F$198*Visualisation!$Q$122)+($F$199*Visualisation!$Q$122)+($F$200*Visualisation!$Q$122)+($F$201*Visualisation!$Q$122))*$BD$86</f>
        <v>0</v>
      </c>
      <c r="BM136" s="21">
        <f>($C$189*Visualisation!$Q$122)+($D$189*Visualisation!$Q$122)+($E$189*Visualisation!$Q$122)+($F$189*Visualisation!$Q$122)+($G$189*Visualisation!$Q$122)+($H$189*Visualisation!$Q$122)+($I$189*Visualisation!$Q$122)+($J$189*Visualisation!$Q$122)+($K$189*Visualisation!$Q$122)+($L$189*Visualisation!$Q$122)+($M$189*Visualisation!$Q$122)+($N$189*Visualisation!$Q$122)+($O$189*Visualisation!$Q$122)+($P$189*Visualisation!$Q$122)+($Q$189*Visualisation!$Q$122)+($R$189*Visualisation!$Q$122)</f>
        <v>0</v>
      </c>
      <c r="BN136" s="21"/>
      <c r="BO136" s="21"/>
      <c r="BP136" s="21">
        <f>(($G$186*Visualisation!$Q$122)+($G$187*Visualisation!$Q$122)+($G$188*Visualisation!$Q$122)+($G$189*Visualisation!$Q$122)+($G$190*Visualisation!$Q$122)+($G$191*Visualisation!$Q$122)+($G$192*Visualisation!$Q$122)+($G$193*Visualisation!$Q$122)+($G$194*Visualisation!$Q$122)+($G$195*Visualisation!$Q$122)+($G$196*Visualisation!$Q$122)+($G$197*Visualisation!$Q$122)+($G$198*Visualisation!$Q$122)+($G$199*Visualisation!$Q$122)+($G$200*Visualisation!$Q$122)+($G$201*Visualisation!$Q$122))*$BD$86</f>
        <v>0</v>
      </c>
      <c r="BQ136" s="21">
        <f>($C$190*Visualisation!$Q$122)+($D$190*Visualisation!$Q$122)+($E$190*Visualisation!$Q$122)+($F$190*Visualisation!$Q$122)+($G$190*Visualisation!$Q$122)+($H$190*Visualisation!$Q$122)+($I$190*Visualisation!$Q$122)+($J$190*Visualisation!$Q$122)+($K$190*Visualisation!$Q$122)+($L$190*Visualisation!$Q$122)+($M$190*Visualisation!$Q$122)+($N$190*Visualisation!$Q$122)+($O$190*Visualisation!$Q$122)+($P$190*Visualisation!$Q$122)+($Q$190*Visualisation!$Q$122)+($R$190*Visualisation!$Q$122)</f>
        <v>0</v>
      </c>
      <c r="BR136" s="21"/>
      <c r="BS136" s="21"/>
      <c r="BT136" s="21">
        <f>(($H$186*Visualisation!$Q$122)+($H$187*Visualisation!$Q$122)+($H$188*Visualisation!$Q$122)+($H$189*Visualisation!$Q$122)+($H$190*Visualisation!$Q$122)+($H$191*Visualisation!$Q$122)+($H$192*Visualisation!$Q$122)+($H$193*Visualisation!$Q$122)+($H$194*Visualisation!$Q$122)+($H$195*Visualisation!$Q$122)+($H$196*Visualisation!$Q$122)+($H$197*Visualisation!$Q$122)+($H$198*Visualisation!$Q$122)+($H$199*Visualisation!$Q$122)+($H$200*Visualisation!$Q$122)+($H$201*Visualisation!$Q$122))*$BD$86</f>
        <v>0</v>
      </c>
      <c r="BU136" s="21">
        <f>($C$191*Visualisation!$Q$122)+($D$191*Visualisation!$Q$122)+($E$191*Visualisation!$Q$122)+($F$191*Visualisation!$Q$122)+($G$191*Visualisation!$Q$122)+($H$191*Visualisation!$Q$122)+($I$191*Visualisation!$Q$122)+($J$191*Visualisation!$Q$122)+($K$191*Visualisation!$Q$122)+($L$191*Visualisation!$Q$122)+($M$191*Visualisation!$Q$122)+($N$191*Visualisation!$Q$122)+($O$191*Visualisation!$Q$122)+($P$191*Visualisation!$Q$122)+($Q$191*Visualisation!$Q$122)+($R$191*Visualisation!$Q$122)</f>
        <v>0</v>
      </c>
      <c r="BV136" s="21"/>
      <c r="BW136" s="21"/>
      <c r="BX136" s="21">
        <f>(($I$186*Visualisation!$Q$122)+($I$187*Visualisation!$Q$122)+($I$188*Visualisation!$Q$122)+($I$189*Visualisation!$Q$122)+($I$190*Visualisation!$Q$122)+($I$191*Visualisation!$Q$122)+($I$192*Visualisation!$Q$122)+($I$193*Visualisation!$Q$122)+($I$194*Visualisation!$Q$122)+($I$195*Visualisation!$Q$122)+($I$196*Visualisation!$Q$122)+($I$197*Visualisation!$Q$122)+($I$198*Visualisation!$Q$122)+($I$199*Visualisation!$Q$122)+($I$200*Visualisation!$Q$122)+($I$201*Visualisation!$Q$122))*$BD$86</f>
        <v>0</v>
      </c>
      <c r="BY136" s="21">
        <f>($C$192*Visualisation!$Q$122)+($D$192*Visualisation!$Q$122)+($E$192*Visualisation!$Q$122)+($F$192*Visualisation!$Q$122)+($G$192*Visualisation!$Q$122)+($H$192*Visualisation!$Q$122)+($I$192*Visualisation!$Q$122)+($J$192*Visualisation!$Q$122)+($K$192*Visualisation!$Q$122)+($L$192*Visualisation!$Q$122)+($M$192*Visualisation!$Q$122)+($N$192*Visualisation!$Q$122)+($O$192*Visualisation!$Q$122)+($P$192*Visualisation!$Q$122)+($Q$192*Visualisation!$Q$122)+($R$192*Visualisation!$Q$122)</f>
        <v>0</v>
      </c>
      <c r="BZ136" s="2"/>
      <c r="CB136" s="21">
        <f>(($J$186*Visualisation!$Q$122)+($J$187*Visualisation!$Q$122)+($J$188*Visualisation!$Q$122)+($J$189*Visualisation!$Q$122)+($J$190*Visualisation!$Q$122)+($J$191*Visualisation!$Q$122)+($J$192*Visualisation!$Q$122)+($J$193*Visualisation!$Q$122)+($J$194*Visualisation!$Q$122)+($J$195*Visualisation!$Q$122)+($J$196*Visualisation!$Q$122)+($J$197*Visualisation!$Q$122)+($J$198*Visualisation!$Q$122)+($J$199*Visualisation!$Q$122)+($J$200*Visualisation!$Q$122)+($J$201*Visualisation!$Q$122))*$BD$86</f>
        <v>0</v>
      </c>
      <c r="CC136" s="21">
        <f>($C$193*Visualisation!$Q$122)+($D$193*Visualisation!$Q$122)+($E$193*Visualisation!$Q$122)+($F$193*Visualisation!$Q$122)+($G$193*Visualisation!$Q$122)+($H$193*Visualisation!$Q$122)+($I$193*Visualisation!$Q$122)+($J$193*Visualisation!$Q$122)+($K$193*Visualisation!$Q$122)+($L$193*Visualisation!$Q$122)+($M$193*Visualisation!$Q$122)+($N$193*Visualisation!$Q$122)+($O$193*Visualisation!$Q$122)+($P$193*Visualisation!$Q$122)+($Q$193*Visualisation!$Q$122)+($R$193*Visualisation!$Q$122)</f>
        <v>0</v>
      </c>
      <c r="CD136" s="2"/>
      <c r="CF136" s="21">
        <f>(($K$186*Visualisation!$Q$122)+($K$187*Visualisation!$Q$122)+($K$188*Visualisation!$Q$122)+($K$189*Visualisation!$Q$122)+($K$190*Visualisation!$Q$122)+($K$191*Visualisation!$Q$122)+($K$192*Visualisation!$Q$122)+($K$193*Visualisation!$Q$122)+($K$194*Visualisation!$Q$122)+($K$195*Visualisation!$Q$122)+($K$196*Visualisation!$Q$122)+($K$197*Visualisation!$Q$122)+($K$198*Visualisation!$Q$122)+($K$199*Visualisation!$Q$122)+($K$200*Visualisation!$Q$122)+($K$201*Visualisation!$Q$122))*$BD$86</f>
        <v>0</v>
      </c>
      <c r="CG136" s="21">
        <f>($C$194*Visualisation!$Q$122)+($D$194*Visualisation!$Q$122)+($E$194*Visualisation!$Q$122)+($F$194*Visualisation!$Q$122)+($G$194*Visualisation!$Q$122)+($H$194*Visualisation!$Q$122)+($I$194*Visualisation!$Q$122)+($J$194*Visualisation!$Q$122)+($K$194*Visualisation!$Q$122)+($L$194*Visualisation!$Q$122)+($M$194*Visualisation!$Q$122)+($N$194*Visualisation!$Q$122)+($O$194*Visualisation!$Q$122)+($P$194*Visualisation!$Q$122)+($Q$194*Visualisation!$Q$122)+($R$194*Visualisation!$Q$122)</f>
        <v>0</v>
      </c>
      <c r="CH136" s="2"/>
      <c r="CJ136" s="21">
        <f>(($L$186*Visualisation!$Q$122)+($L$187*Visualisation!$Q$122)+($L$188*Visualisation!$Q$122)+($L$189*Visualisation!$Q$122)+($L$190*Visualisation!$Q$122)+($L$191*Visualisation!$Q$122)+($L$192*Visualisation!$Q$122)+($L$193*Visualisation!$Q$122)+($L$194*Visualisation!$Q$122)+($L$195*Visualisation!$Q$122)+($L$196*Visualisation!$Q$122)+($L$197*Visualisation!$Q$122)+($L$198*Visualisation!$Q$122)+($L$199*Visualisation!$Q$122)+($L$200*Visualisation!$Q$122)+($L$201*Visualisation!$Q$122))*$BD$86</f>
        <v>0</v>
      </c>
      <c r="CK136" s="21">
        <f>($C$195*Visualisation!$Q$122)+($D$195*Visualisation!$Q$122)+($E$195*Visualisation!$Q$122)+($F$195*Visualisation!$Q$122)+($G$195*Visualisation!$Q$122)+($H$195*Visualisation!$Q$122)+($I$195*Visualisation!$Q$122)+($J$195*Visualisation!$Q$122)+($K$195*Visualisation!$Q$122)+($L$195*Visualisation!$Q$122)+($M$195*Visualisation!$Q$122)+($N$195*Visualisation!$Q$122)+($O$195*Visualisation!$Q$122)+($P$195*Visualisation!$Q$122)+($Q$195*Visualisation!$Q$122)+($R$195*Visualisation!$Q$122)</f>
        <v>0</v>
      </c>
      <c r="CL136" s="2"/>
      <c r="CN136" s="21">
        <f>(($M$186*Visualisation!$Q$122)+($M$187*Visualisation!$Q$122)+($M$188*Visualisation!$Q$122)+($M$189*Visualisation!$Q$122)+($M$190*Visualisation!$Q$122)+($M$191*Visualisation!$Q$122)+($M$192*Visualisation!$Q$122)+($M$193*Visualisation!$Q$122)+($M$194*Visualisation!$Q$122)+($M$195*Visualisation!$Q$122)+($M$196*Visualisation!$Q$122)+($M$197*Visualisation!$Q$122)+($M$198*Visualisation!$Q$122)+($M$199*Visualisation!$Q$122)+($M$200*Visualisation!$Q$122)+($M$201*Visualisation!$Q$122))*$BD$86</f>
        <v>0</v>
      </c>
      <c r="CO136" s="21">
        <f>($C$196*Visualisation!$Q$122)+($D$196*Visualisation!$Q$122)+($E$196*Visualisation!$Q$122)+($F$196*Visualisation!$Q$122)+($G$196*Visualisation!$Q$122)+($H$196*Visualisation!$Q$122)+($I$196*Visualisation!$Q$122)+($J$196*Visualisation!$Q$122)+($K$196*Visualisation!$Q$122)+($L$196*Visualisation!$Q$122)+($M$196*Visualisation!$Q$122)+($N$196*Visualisation!$Q$122)+($O$196*Visualisation!$Q$122)+($P$196*Visualisation!$Q$122)+($Q$196*Visualisation!$Q$122)+($R$196*Visualisation!$Q$122)</f>
        <v>0</v>
      </c>
      <c r="CP136" s="2"/>
      <c r="CR136" s="21">
        <f>(($N$186*Visualisation!$Q$122)+($N$187*Visualisation!$Q$122)+($N$188*Visualisation!$Q$122)+($N$189*Visualisation!$Q$122)+($N$190*Visualisation!$Q$122)+($N$191*Visualisation!$Q$122)+($N$192*Visualisation!$Q$122)+($N$193*Visualisation!$Q$122)+($N$194*Visualisation!$Q$122)+($N$195*Visualisation!$Q$122)+($N$196*Visualisation!$Q$122)+($N$197*Visualisation!$Q$122)+($N$198*Visualisation!$Q$122)+($N$199*Visualisation!$Q$122)+($N$200*Visualisation!$Q$122)+($N$201*Visualisation!$Q$122))*$BD$86</f>
        <v>0</v>
      </c>
      <c r="CS136" s="21">
        <f>($C$197*Visualisation!$Q$122)+($D$197*Visualisation!$Q$122)+($E$197*Visualisation!$Q$122)+($F$197*Visualisation!$Q$122)+($G$197*Visualisation!$Q$122)+($H$197*Visualisation!$Q$122)+($I$197*Visualisation!$Q$122)+($J$197*Visualisation!$Q$122)+($K$197*Visualisation!$Q$122)+($L$197*Visualisation!$Q$122)+($M$197*Visualisation!$Q$122)+($N$197*Visualisation!$Q$122)+($O$197*Visualisation!$Q$122)+($P$197*Visualisation!$Q$122)+($Q$197*Visualisation!$Q$122)+($R$197*Visualisation!$Q$122)</f>
        <v>0</v>
      </c>
      <c r="CT136" s="2"/>
      <c r="CV136" s="21">
        <f>(($O$186*Visualisation!$Q$122)+($O$187*Visualisation!$Q$122)+($O$188*Visualisation!$Q$122)+($O$189*Visualisation!$Q$122)+($O$190*Visualisation!$Q$122)+($O$191*Visualisation!$Q$122)+($O$192*Visualisation!$Q$122)+($O$193*Visualisation!$Q$122)+($O$194*Visualisation!$Q$122)+($O$195*Visualisation!$Q$122)+($O$196*Visualisation!$Q$122)+($O$197*Visualisation!$Q$122)+($O$198*Visualisation!$Q$122)+($O$199*Visualisation!$Q$122)+($O$200*Visualisation!$Q$122)+($O$201*Visualisation!$Q$122))*$BD$86</f>
        <v>0</v>
      </c>
      <c r="CW136" s="21">
        <f>($C$198*Visualisation!$Q$122)+($D$198*Visualisation!$Q$122)+($E$198*Visualisation!$Q$122)+($F$198*Visualisation!$Q$122)+($G$198*Visualisation!$Q$122)+($H$198*Visualisation!$Q$122)+($I$198*Visualisation!$Q$122)+($J$198*Visualisation!$Q$122)+($K$198*Visualisation!$Q$122)+($L$198*Visualisation!$Q$122)+($M$198*Visualisation!$Q$122)+($N$198*Visualisation!$Q$122)+($O$198*Visualisation!$Q$122)+($P$198*Visualisation!$Q$122)+($Q$198*Visualisation!$Q$122)+($R$198*Visualisation!$Q$122)</f>
        <v>0</v>
      </c>
      <c r="CX136" s="2"/>
      <c r="CZ136" s="21">
        <f>(($P$186*Visualisation!$Q$122)+($P$187*Visualisation!$Q$122)+($P$188*Visualisation!$Q$122)+($P$189*Visualisation!$Q$122)+($P$190*Visualisation!$Q$122)+($P$191*Visualisation!$Q$122)+($P$192*Visualisation!$Q$122)+($P$193*Visualisation!$Q$122)+($P$194*Visualisation!$Q$122)+($P$195*Visualisation!$Q$122)+($P$196*Visualisation!$Q$122)+($P$197*Visualisation!$Q$122)+($P$198*Visualisation!$Q$122)+($P$199*Visualisation!$Q$122)+($P$200*Visualisation!$Q$122)+($P$201*Visualisation!$Q$122))*$BD$86</f>
        <v>0</v>
      </c>
      <c r="DA136" s="21">
        <f>($C$199*Visualisation!$Q$122)+($D$199*Visualisation!$Q$122)+($E$199*Visualisation!$Q$122)+($F$199*Visualisation!$Q$122)+($G$199*Visualisation!$Q$122)+($H$199*Visualisation!$Q$122)+($I$199*Visualisation!$Q$122)+($J$199*Visualisation!$Q$122)+($K$199*Visualisation!$Q$122)+($L$199*Visualisation!$Q$122)+($M$199*Visualisation!$Q$122)+($N$199*Visualisation!$Q$122)+($O$199*Visualisation!$Q$122)+($P$199*Visualisation!$Q$122)+($Q$199*Visualisation!$Q$122)+($R$199*Visualisation!$Q$122)</f>
        <v>0</v>
      </c>
      <c r="DB136" s="2"/>
      <c r="DD136" s="21">
        <f>(($Q$186*Visualisation!$Q$122)+($Q$187*Visualisation!$Q$122)+($Q$188*Visualisation!$Q$122)+($Q$189*Visualisation!$Q$122)+($Q$190*Visualisation!$Q$122)+($Q$191*Visualisation!$Q$122)+($Q$192*Visualisation!$Q$122)+($Q$193*Visualisation!$Q$122)+($Q$194*Visualisation!$Q$122)+($Q$195*Visualisation!$Q$122)+($Q$196*Visualisation!$Q$122)+($Q$197*Visualisation!$Q$122)+($Q$198*Visualisation!$Q$122)+($Q$199*Visualisation!$Q$122)+($Q$200*Visualisation!$Q$122)+($Q$201*Visualisation!$Q$122))*$BD$86</f>
        <v>0</v>
      </c>
      <c r="DE136" s="21">
        <f>($C$200*Visualisation!$Q$122)+($D$200*Visualisation!$Q$122)+($E$200*Visualisation!$Q$122)+($F$200*Visualisation!$Q$122)+($G$200*Visualisation!$Q$122)+($H$200*Visualisation!$Q$122)+($I$200*Visualisation!$Q$122)+($J$200*Visualisation!$Q$122)+($K$200*Visualisation!$Q$122)+($L$200*Visualisation!$Q$122)+($M$200*Visualisation!$Q$122)+($N$200*Visualisation!$Q$122)+($O$200*Visualisation!$Q$122)+($P$200*Visualisation!$Q$122)+($Q$200*Visualisation!$Q$122)+($R$200*Visualisation!$Q$122)</f>
        <v>0</v>
      </c>
      <c r="DF136" s="2"/>
      <c r="DH136" s="21">
        <f>(($R$186*Visualisation!$Q$122)+($R$187*Visualisation!$Q$122)+($R$188*Visualisation!$Q$122)+($R$189*Visualisation!$Q$122)+($R$190*Visualisation!$Q$122)+($R$191*Visualisation!$Q$122)+($R$192*Visualisation!$Q$122)+($R$193*Visualisation!$Q$122)+($R$194*Visualisation!$Q$122)+($R$195*Visualisation!$Q$122)+($R$196*Visualisation!$Q$122)+($R$197*Visualisation!$Q$122)+($R$198*Visualisation!$Q$122)+($R$199*Visualisation!$Q$122)+($R$200*Visualisation!$Q$122)+($R$201*Visualisation!$Q$122))*$BD$86</f>
        <v>0</v>
      </c>
      <c r="DI136" s="21">
        <f>($C$201*Visualisation!$Q$122)+($D$201*Visualisation!$Q$122)+($E$201*Visualisation!$Q$122)+($F$201*Visualisation!$Q$122)+($G$201*Visualisation!$Q$122)+($H$201*Visualisation!$Q$122)+($I$201*Visualisation!$Q$122)+($J$201*Visualisation!$Q$122)+($K$201*Visualisation!$Q$122)+($L$201*Visualisation!$Q$122)+($M$201*Visualisation!$Q$122)+($N$201*Visualisation!$Q$122)+($O$201*Visualisation!$Q$122)+($P$201*Visualisation!$Q$122)+($Q$201*Visualisation!$Q$122)+($R$201*Visualisation!$Q$122)</f>
        <v>0</v>
      </c>
      <c r="DJ136" s="2"/>
      <c r="DO136" s="253"/>
    </row>
    <row r="137" spans="1:119" ht="15.75">
      <c r="A137" s="35" t="s">
        <v>75</v>
      </c>
      <c r="B137" s="159" t="s">
        <v>324</v>
      </c>
      <c r="C137" s="163">
        <f>IF((Visualisation!E$66-Visualisation!$S$66)&gt;0,(1-(EXP(-(((Visualisation!E$66-Visualisation!$S$66)^2)/(2*($T$122^2)))))),0)</f>
        <v>1.4616306525152778E-2</v>
      </c>
      <c r="D137" s="163">
        <f>IF((Visualisation!F$66-Visualisation!$S$66)&gt;0,(1-(EXP(-(((Visualisation!F$66-Visualisation!$S$66)^2)/(2*($T$122^2)))))),0)</f>
        <v>1.2165266893544358E-2</v>
      </c>
      <c r="E137" s="163">
        <f>IF((Visualisation!G$66-Visualisation!$S$66)&gt;0,(1-(EXP(-(((Visualisation!G$66-Visualisation!$S$66)^2)/(2*($T$122^2)))))),0)</f>
        <v>3.2023500965477902E-3</v>
      </c>
      <c r="F137" s="163">
        <f>IF((Visualisation!H$66-Visualisation!$S$66)&gt;0,(1-(EXP(-(((Visualisation!H$66-Visualisation!$S$66)^2)/(2*($T$122^2)))))),0)</f>
        <v>6.0443669103330544E-3</v>
      </c>
      <c r="G137" s="163">
        <f>IF((Visualisation!I$66-Visualisation!$S$66)&gt;0,(1-(EXP(-(((Visualisation!I$66-Visualisation!$S$66)^2)/(2*($T$122^2)))))),0)</f>
        <v>2.0199783750770584E-3</v>
      </c>
      <c r="H137" s="163">
        <f>IF((Visualisation!J$66-Visualisation!$S$66)&gt;0,(1-(EXP(-(((Visualisation!J$66-Visualisation!$S$66)^2)/(2*($T$122^2)))))),0)</f>
        <v>0</v>
      </c>
      <c r="I137" s="163">
        <f>IF((Visualisation!K$66-Visualisation!$S$66)&gt;0,(1-(EXP(-(((Visualisation!K$66-Visualisation!$S$66)^2)/(2*($T$122^2)))))),0)</f>
        <v>0.17793443336287362</v>
      </c>
      <c r="J137" s="163">
        <f>IF((Visualisation!L$66-Visualisation!$S$66)&gt;0,(1-(EXP(-(((Visualisation!L$66-Visualisation!$S$66)^2)/(2*($T$122^2)))))),0)</f>
        <v>0.19113764046814863</v>
      </c>
      <c r="K137" s="163">
        <f>IF((Visualisation!M$66-Visualisation!$S$66)&gt;0,(1-(EXP(-(((Visualisation!M$66-Visualisation!$S$66)^2)/(2*($T$122^2)))))),0)</f>
        <v>0.16485939387639548</v>
      </c>
      <c r="L137" s="163">
        <f>IF((Visualisation!N$66-Visualisation!$S$66)&gt;0,(1-(EXP(-(((Visualisation!N$66-Visualisation!$S$66)^2)/(2*($T$122^2)))))),0)</f>
        <v>2.8588112196577087E-2</v>
      </c>
      <c r="M137" s="163">
        <f>IF((Visualisation!O$66-Visualisation!$S$66)&gt;0,(1-(EXP(-(((Visualisation!O$66-Visualisation!$S$66)^2)/(2*($T$122^2)))))),0)</f>
        <v>3.0397684515031331E-2</v>
      </c>
      <c r="N137" s="163">
        <f>IF((Visualisation!P$66-Visualisation!$S$66)&gt;0,(1-(EXP(-(((Visualisation!P$66-Visualisation!$S$66)^2)/(2*($T$122^2)))))),0)</f>
        <v>2.259427851819773E-2</v>
      </c>
      <c r="O137" s="163">
        <f>IF((Visualisation!Q$66-Visualisation!$S$66)&gt;0,(1-(EXP(-(((Visualisation!Q$66-Visualisation!$S$66)^2)/(2*($T$122^2)))))),0)</f>
        <v>0.98452185541511883</v>
      </c>
      <c r="P137" s="163">
        <f>IF((Visualisation!R$66-Visualisation!$S$66)&gt;0,(1-(EXP(-(((Visualisation!R$66-Visualisation!$S$66)^2)/(2*($T$122^2)))))),0)</f>
        <v>0</v>
      </c>
      <c r="Q137" s="163">
        <f>IF((Visualisation!S$66-Visualisation!$S$66)&gt;0,(1-(EXP(-(((Visualisation!S$66-Visualisation!$S$66)^2)/(2*($T$122^2)))))),0)</f>
        <v>0</v>
      </c>
      <c r="R137" s="163">
        <f>IF((Visualisation!T$66-Visualisation!$S$66)&gt;0,(1-(EXP(-(((Visualisation!T$66-Visualisation!$S$66)^2)/(2*($T$122^2)))))),0)</f>
        <v>0</v>
      </c>
      <c r="S137" s="1"/>
      <c r="T137" s="1"/>
      <c r="U137" s="1"/>
      <c r="V137" s="1"/>
      <c r="W137" s="249"/>
      <c r="X137" s="2"/>
      <c r="Y137" s="2"/>
      <c r="Z137" s="2"/>
      <c r="AA137" s="179" t="s">
        <v>186</v>
      </c>
      <c r="AB137" s="191">
        <f t="shared" ref="AB137:AQ137" si="13">AB135-AB136</f>
        <v>-1.6660729665967771</v>
      </c>
      <c r="AC137" s="191">
        <f t="shared" si="13"/>
        <v>-0.85428705948906436</v>
      </c>
      <c r="AD137" s="191">
        <f t="shared" si="13"/>
        <v>-1.4026886202079634</v>
      </c>
      <c r="AE137" s="191">
        <f t="shared" si="13"/>
        <v>0.4837998889470283</v>
      </c>
      <c r="AF137" s="191">
        <f t="shared" si="13"/>
        <v>2.1173702922849</v>
      </c>
      <c r="AG137" s="191">
        <f t="shared" si="13"/>
        <v>3.708172167249606</v>
      </c>
      <c r="AH137" s="191">
        <f t="shared" si="13"/>
        <v>-1.7982104140714783</v>
      </c>
      <c r="AI137" s="191">
        <f t="shared" si="13"/>
        <v>1.3788579868433501</v>
      </c>
      <c r="AJ137" s="191">
        <f t="shared" si="13"/>
        <v>0.43638880395012558</v>
      </c>
      <c r="AK137" s="191">
        <f t="shared" si="13"/>
        <v>3.8427798337115071E-3</v>
      </c>
      <c r="AL137" s="191">
        <f t="shared" si="13"/>
        <v>1.2196346474328721</v>
      </c>
      <c r="AM137" s="191">
        <f t="shared" si="13"/>
        <v>2.940270792670082</v>
      </c>
      <c r="AN137" s="191">
        <f t="shared" si="13"/>
        <v>-13.391341973394839</v>
      </c>
      <c r="AO137" s="191">
        <f t="shared" si="13"/>
        <v>1.6198058406013827</v>
      </c>
      <c r="AP137" s="191">
        <f t="shared" si="13"/>
        <v>0.94097162954040492</v>
      </c>
      <c r="AQ137" s="191">
        <f t="shared" si="13"/>
        <v>4.2634862044066608</v>
      </c>
      <c r="AR137" s="1"/>
      <c r="AS137" s="1"/>
      <c r="AT137" s="1"/>
      <c r="AU137" s="1"/>
      <c r="AV137" s="249"/>
      <c r="AX137" s="1"/>
      <c r="AY137" s="75" t="s">
        <v>38</v>
      </c>
      <c r="AZ137" s="21">
        <f>(($C$207*Visualisation!$Q$123)+($C$208*Visualisation!$Q$123)+($C$209*Visualisation!$Q$123)+($C$210*Visualisation!$Q$123)+($C$211*Visualisation!$Q$123)+($C$212*Visualisation!$Q$123)+($C$213*Visualisation!$Q$123)+($C$214*Visualisation!$Q$123)+($C$215*Visualisation!$Q$123)+($C$216*Visualisation!$Q$123)+($C$217*Visualisation!$Q$123)+($C$218*Visualisation!$Q$123)+($C$219*Visualisation!$Q$123)+($C$220*Visualisation!$Q$123)+($C$221*Visualisation!$Q$123)+($C$222*Visualisation!$Q$123))*$BD$86</f>
        <v>0</v>
      </c>
      <c r="BA137" s="21">
        <f>($C$207*Visualisation!$Q$123)+($D$207*Visualisation!$Q$123)+($E$207*Visualisation!$Q$123)+($F$207*Visualisation!$Q$123)+($G$207*Visualisation!$Q$123)+($H$207*Visualisation!$Q$123)+($I$207*Visualisation!$Q$123)+($J$207*Visualisation!$Q$123)+($K$207*Visualisation!$Q$123)+($L$207*Visualisation!$Q$123)+($M$207*Visualisation!$Q$123)+($N$207*Visualisation!$Q$123)+($O$207*Visualisation!$Q$123)+($P$207*Visualisation!$Q$123)+($Q$207*Visualisation!$Q$123)+($R$207*Visualisation!$Q$123)</f>
        <v>0</v>
      </c>
      <c r="BB137" s="21"/>
      <c r="BC137" s="21"/>
      <c r="BD137" s="21">
        <f>(($D$207*Visualisation!$Q$123)+($D$208*Visualisation!$Q$123)+($D$209*Visualisation!$Q$123)+($D$210*Visualisation!$Q$123)+($D$211*Visualisation!$Q$123)+($D$212*Visualisation!$Q$123)+($D$213*Visualisation!$Q$123)+($D$214*Visualisation!$Q$123)+($D$215*Visualisation!$Q$123)+($D$216*Visualisation!$Q$123)+($D$217*Visualisation!$Q$123)+($D$218*Visualisation!$Q$123)+($D$219*Visualisation!$Q$123)+($D$220*Visualisation!$Q$123)+($D$221*Visualisation!$Q$123)+($D$222*Visualisation!$Q$123))*$BD$86</f>
        <v>0</v>
      </c>
      <c r="BE137" s="21">
        <f>($C$208*Visualisation!$Q$123)+($D$208*Visualisation!$Q$123)+($E$208*Visualisation!$Q$123)+($F$208*Visualisation!$Q$123)+($G$208*Visualisation!$Q$123)+($H$208*Visualisation!$Q$123)+($I$208*Visualisation!$Q$123)+($J$208*Visualisation!$Q$123)+($K$208*Visualisation!$Q$123)+($L$208*Visualisation!$Q$123)+($M$208*Visualisation!$Q$123)+($N$208*Visualisation!$Q$123)+($O$208*Visualisation!$Q$123)+($P$208*Visualisation!$Q$123)+($Q$208*Visualisation!$Q$123)+($R$208*Visualisation!$Q$123)</f>
        <v>0</v>
      </c>
      <c r="BF137" s="21"/>
      <c r="BG137" s="21"/>
      <c r="BH137" s="21">
        <f>(($E$207*Visualisation!$Q$123)+($E$208*Visualisation!$Q$123)+($E$209*Visualisation!$Q$123)+($E$210*Visualisation!$Q$123)+($E$211*Visualisation!$Q$123)+($E$212*Visualisation!$Q$123)+($E$213*Visualisation!$Q$123)+($E$214*Visualisation!$Q$123)+($E$215*Visualisation!$Q$123)+($E$216*Visualisation!$Q$123)+($E$217*Visualisation!$Q$123)+($E$218*Visualisation!$Q$123)+($E$219*Visualisation!$Q$123)+($E$220*Visualisation!$Q$123)+($E$221*Visualisation!$Q$123)+($E$222*Visualisation!$Q$123))*$BD$86</f>
        <v>0</v>
      </c>
      <c r="BI137" s="21">
        <f>($C$209*Visualisation!$Q$123)+($D$209*Visualisation!$Q$123)+($E$209*Visualisation!$Q$123)+($F$209*Visualisation!$Q$123)+($G$209*Visualisation!$Q$123)+($H$209*Visualisation!$Q$123)+($I$209*Visualisation!$Q$123)+($J$209*Visualisation!$Q$123)+($K$209*Visualisation!$Q$123)+($L$209*Visualisation!$Q$123)+($M$209*Visualisation!$Q$123)+($N$209*Visualisation!$Q$123)+($O$209*Visualisation!$Q$123)+($P$209*Visualisation!$Q$123)+($Q$209*Visualisation!$Q$123)+($R$209*Visualisation!$Q$123)</f>
        <v>0</v>
      </c>
      <c r="BJ137" s="21"/>
      <c r="BK137" s="21"/>
      <c r="BL137" s="21">
        <f>(($F$207*Visualisation!$Q$123)+($F$208*Visualisation!$Q$123)+($F$209*Visualisation!$Q$123)+($F$210*Visualisation!$Q$123)+($F$211*Visualisation!$Q$123)+($F$212*Visualisation!$Q$123)+($F$213*Visualisation!$Q$123)+($F$214*Visualisation!$Q$123)+($F$215*Visualisation!$Q$123)+($F$216*Visualisation!$Q$123)+($F$217*Visualisation!$Q$123)+($F$218*Visualisation!$Q$123)+($F$219*Visualisation!$Q$123)+($F$220*Visualisation!$Q$123)+($F$221*Visualisation!$Q$123)+($F$222*Visualisation!$Q$123))*$BD$86</f>
        <v>0</v>
      </c>
      <c r="BM137" s="21">
        <f>($C$210*Visualisation!$Q$123)+($D$210*Visualisation!$Q$123)+($E$210*Visualisation!$Q$123)+($F$210*Visualisation!$Q$123)+($G$210*Visualisation!$Q$123)+($H$210*Visualisation!$Q$123)+($I$210*Visualisation!$Q$123)+($J$210*Visualisation!$Q$123)+($K$210*Visualisation!$Q$123)+($L$210*Visualisation!$Q$123)+($M$210*Visualisation!$Q$123)+($N$210*Visualisation!$Q$123)+($O$210*Visualisation!$Q$123)+($P$210*Visualisation!$Q$123)+($Q$210*Visualisation!$Q$123)+($R$210*Visualisation!$Q$123)</f>
        <v>0</v>
      </c>
      <c r="BN137" s="21"/>
      <c r="BO137" s="21"/>
      <c r="BP137" s="21">
        <f>(($G$207*Visualisation!$Q$123)+($G$208*Visualisation!$Q$123)+($G$209*Visualisation!$Q$123)+($G$210*Visualisation!$Q$123)+($G$211*Visualisation!$Q$123)+($G$212*Visualisation!$Q$123)+($G$213*Visualisation!$Q$123)+($G$214*Visualisation!$Q$123)+($G$215*Visualisation!$Q$123)+($G$216*Visualisation!$Q$123)+($G$217*Visualisation!$Q$123)+($G$218*Visualisation!$Q$123)+($G$219*Visualisation!$Q$123)+($G$220*Visualisation!$Q$123)+($G$221*Visualisation!$Q$123)+($G$222*Visualisation!$Q$123))*$BD$86</f>
        <v>0</v>
      </c>
      <c r="BQ137" s="21">
        <f>($C$211*Visualisation!$Q$123)+($D$211*Visualisation!$Q$123)+($E$211*Visualisation!$Q$123)+($F$211*Visualisation!$Q$123)+($G$211*Visualisation!$Q$123)+($H$211*Visualisation!$Q$123)+($I$211*Visualisation!$Q$123)+($J$211*Visualisation!$Q$123)+($K$211*Visualisation!$Q$123)+($L$211*Visualisation!$Q$123)+($M$211*Visualisation!$Q$123)+($N$211*Visualisation!$Q$123)+($O$211*Visualisation!$Q$123)+($P$211*Visualisation!$Q$123)+($Q$211*Visualisation!$Q$123)+($R$211*Visualisation!$Q$123)</f>
        <v>0</v>
      </c>
      <c r="BR137" s="21"/>
      <c r="BS137" s="21"/>
      <c r="BT137" s="21">
        <f>(($H$207*Visualisation!$Q$123)+($H$208*Visualisation!$Q$123)+($H$209*Visualisation!$Q$123)+($H$210*Visualisation!$Q$123)+($H$211*Visualisation!$Q$123)+($H$212*Visualisation!$Q$123)+($H$213*Visualisation!$Q$123)+($H$214*Visualisation!$Q$123)+($H$215*Visualisation!$Q$123)+($H$216*Visualisation!$Q$123)+($H$217*Visualisation!$Q$123)+($H$218*Visualisation!$Q$123)+($H$219*Visualisation!$Q$123)+($H$220*Visualisation!$Q$123)+($H$221*Visualisation!$Q$123)+($H$222*Visualisation!$Q$123))*$BD$86</f>
        <v>0</v>
      </c>
      <c r="BU137" s="21">
        <f>($C$212*Visualisation!$Q$123)+($D$212*Visualisation!$Q$123)+($E$212*Visualisation!$Q$123)+($F$212*Visualisation!$Q$123)+($G$212*Visualisation!$Q$123)+($H$212*Visualisation!$Q$123)+($I$212*Visualisation!$Q$123)+($J$212*Visualisation!$Q$123)+($K$212*Visualisation!$Q$123)+($L$212*Visualisation!$Q$123)+($M$212*Visualisation!$Q$123)+($N$212*Visualisation!$Q$123)+($O$212*Visualisation!$Q$123)+($P$212*Visualisation!$Q$123)+($Q$212*Visualisation!$Q$123)+($R$212*Visualisation!$Q$123)</f>
        <v>0</v>
      </c>
      <c r="BV137" s="21"/>
      <c r="BW137" s="21"/>
      <c r="BX137" s="21">
        <f>(($I$207*Visualisation!$Q$123)+($I$208*Visualisation!$Q$123)+($I$209*Visualisation!$Q$123)+($I$210*Visualisation!$Q$123)+($I$211*Visualisation!$Q$123)+($I$212*Visualisation!$Q$123)+($I$213*Visualisation!$Q$123)+($I$214*Visualisation!$Q$123)+($I$215*Visualisation!$Q$123)+($I$216*Visualisation!$Q$123)+($I$217*Visualisation!$Q$123)+($I$218*Visualisation!$Q$123)+($I$219*Visualisation!$Q$123)+($I$220*Visualisation!$Q$123)+($I$221*Visualisation!$Q$123)+($I$222*Visualisation!$Q$123))*$BD$86</f>
        <v>0</v>
      </c>
      <c r="BY137" s="21">
        <f>($C$213*Visualisation!$Q$123)+($D$213*Visualisation!$Q$123)+($E$213*Visualisation!$Q$123)+($F$213*Visualisation!$Q$123)+($G$213*Visualisation!$Q$123)+($H$213*Visualisation!$Q$123)+($I$213*Visualisation!$Q$123)+($J$213*Visualisation!$Q$123)+($K$213*Visualisation!$Q$123)+($L$213*Visualisation!$Q$123)+($M$213*Visualisation!$Q$123)+($N$213*Visualisation!$Q$123)+($O$213*Visualisation!$Q$123)+($P$213*Visualisation!$Q$123)+($Q$213*Visualisation!$Q$123)+($R$213*Visualisation!$Q$123)</f>
        <v>0</v>
      </c>
      <c r="BZ137" s="2"/>
      <c r="CB137" s="21">
        <f>(($J$207*Visualisation!$Q$123)+($J$208*Visualisation!$Q$123)+($J$209*Visualisation!$Q$123)+($J$210*Visualisation!$Q$123)+($J$211*Visualisation!$Q$123)+($J$212*Visualisation!$Q$123)+($J$213*Visualisation!$Q$123)+($J$214*Visualisation!$Q$123)+($J$215*Visualisation!$Q$123)+($J$216*Visualisation!$Q$123)+($J$217*Visualisation!$Q$123)+($J$218*Visualisation!$Q$123)+($J$219*Visualisation!$Q$123)+($J$220*Visualisation!$Q$123)+($J$221*Visualisation!$Q$123)+($J$222*Visualisation!$Q$123))*$BD$86</f>
        <v>0</v>
      </c>
      <c r="CC137" s="21">
        <f>($C$214*Visualisation!$Q$123)+($D$214*Visualisation!$Q$123)+($E$214*Visualisation!$Q$123)+($F$214*Visualisation!$Q$123)+($G$214*Visualisation!$Q$123)+($H$214*Visualisation!$Q$123)+($I$214*Visualisation!$Q$123)+($J$214*Visualisation!$Q$123)+($K$214*Visualisation!$Q$123)+($L$214*Visualisation!$Q$123)+($M$214*Visualisation!$Q$123)+($N$214*Visualisation!$Q$123)+($O$214*Visualisation!$Q$123)+($P$214*Visualisation!$Q$123)+($Q$214*Visualisation!$Q$123)+($R$214*Visualisation!$Q$123)</f>
        <v>0</v>
      </c>
      <c r="CD137" s="2"/>
      <c r="CF137" s="21">
        <f>(($K$207*Visualisation!$Q$123)+($K$208*Visualisation!$Q$123)+($K$209*Visualisation!$Q$123)+($K$210*Visualisation!$Q$123)+($K$211*Visualisation!$Q$123)+($K$212*Visualisation!$Q$123)+($K$213*Visualisation!$Q$123)+($K$214*Visualisation!$Q$123)+($K$215*Visualisation!$Q$123)+($K$216*Visualisation!$Q$123)+($K$217*Visualisation!$Q$123)+($K$218*Visualisation!$Q$123)+($K$219*Visualisation!$Q$123)+($K$220*Visualisation!$Q$123)+($K$221*Visualisation!$Q$123)+($K$222*Visualisation!$Q$123))*$BD$86</f>
        <v>0</v>
      </c>
      <c r="CG137" s="21">
        <f>($C$215*Visualisation!$Q$123)+($D$215*Visualisation!$Q$123)+($E$215*Visualisation!$Q$123)+($F$215*Visualisation!$Q$123)+($G$215*Visualisation!$Q$123)+($H$215*Visualisation!$Q$123)+($I$215*Visualisation!$Q$123)+($J$215*Visualisation!$Q$123)+($K$215*Visualisation!$Q$123)+($L$215*Visualisation!$Q$123)+($M$215*Visualisation!$Q$123)+($N$215*Visualisation!$Q$123)+($O$215*Visualisation!$Q$123)+($P$215*Visualisation!$Q$123)+($Q$215*Visualisation!$Q$123)+($R$215*Visualisation!$Q$123)</f>
        <v>0</v>
      </c>
      <c r="CH137" s="2"/>
      <c r="CJ137" s="21">
        <f>(($L$207*Visualisation!$Q$123)+($L$208*Visualisation!$Q$123)+($L$209*Visualisation!$Q$123)+($L$210*Visualisation!$Q$123)+($L$211*Visualisation!$Q$123)+($L$212*Visualisation!$Q$123)+($L$213*Visualisation!$Q$123)+($L$214*Visualisation!$Q$123)+($L$215*Visualisation!$Q$123)+($L$216*Visualisation!$Q$123)+($L$217*Visualisation!$Q$123)+($L$218*Visualisation!$Q$123)+($L$219*Visualisation!$Q$123)+($L$220*Visualisation!$Q$123)+($L$221*Visualisation!$Q$123)+($L$222*Visualisation!$Q$123))*$BD$86</f>
        <v>0</v>
      </c>
      <c r="CK137" s="21">
        <f>($C$216*Visualisation!$Q$123)+($D$216*Visualisation!$Q$123)+($E$216*Visualisation!$Q$123)+($F$216*Visualisation!$Q$123)+($G$216*Visualisation!$Q$123)+($H$216*Visualisation!$Q$123)+($I$216*Visualisation!$Q$123)+($J$216*Visualisation!$Q$123)+($K$216*Visualisation!$Q$123)+($L$216*Visualisation!$Q$123)+($M$216*Visualisation!$Q$123)+($N$216*Visualisation!$Q$123)+($O$216*Visualisation!$Q$123)+($P$216*Visualisation!$Q$123)+($Q$216*Visualisation!$Q$123)+($R$216*Visualisation!$Q$123)</f>
        <v>0</v>
      </c>
      <c r="CL137" s="2"/>
      <c r="CN137" s="21">
        <f>(($M$207*Visualisation!$Q$123)+($M$208*Visualisation!$Q$123)+($M$209*Visualisation!$Q$123)+($M$210*Visualisation!$Q$123)+($M$211*Visualisation!$Q$123)+($M$212*Visualisation!$Q$123)+($M$213*Visualisation!$Q$123)+($M$214*Visualisation!$Q$123)+($M$215*Visualisation!$Q$123)+($M$216*Visualisation!$Q$123)+($M$217*Visualisation!$Q$123)+($M$218*Visualisation!$Q$123)+($M$219*Visualisation!$Q$123)+($M$220*Visualisation!$Q$123)+($M$221*Visualisation!$Q$123)+($M$222*Visualisation!$Q$123))*$BD$86</f>
        <v>0</v>
      </c>
      <c r="CO137" s="21">
        <f>($C$217*Visualisation!$Q$123)+($D$217*Visualisation!$Q$123)+($E$217*Visualisation!$Q$123)+($F$217*Visualisation!$Q$123)+($G$217*Visualisation!$Q$123)+($H$217*Visualisation!$Q$123)+($I$217*Visualisation!$Q$123)+($J$217*Visualisation!$Q$123)+($K$217*Visualisation!$Q$123)+($L$217*Visualisation!$Q$123)+($M$217*Visualisation!$Q$123)+($N$217*Visualisation!$Q$123)+($O$217*Visualisation!$Q$123)+($P$217*Visualisation!$Q$123)+($Q$217*Visualisation!$Q$123)+($R$217*Visualisation!$Q$123)</f>
        <v>0</v>
      </c>
      <c r="CP137" s="2"/>
      <c r="CR137" s="21">
        <f>(($N$207*Visualisation!$Q$123)+($N$208*Visualisation!$Q$123)+($N$209*Visualisation!$Q$123)+($N$210*Visualisation!$Q$123)+($N$211*Visualisation!$Q$123)+($N$212*Visualisation!$Q$123)+($N$213*Visualisation!$Q$123)+($N$214*Visualisation!$Q$123)+($N$215*Visualisation!$Q$123)+($N$216*Visualisation!$Q$123)+($N$217*Visualisation!$Q$123)+($N$218*Visualisation!$Q$123)+($N$219*Visualisation!$Q$123)+($N$220*Visualisation!$Q$123)+($N$221*Visualisation!$Q$123)+($N$222*Visualisation!$Q$123))*$BD$86</f>
        <v>0</v>
      </c>
      <c r="CS137" s="21">
        <f>($C$218*Visualisation!$Q$123)+($D$218*Visualisation!$Q$123)+($E$218*Visualisation!$Q$123)+($F$218*Visualisation!$Q$123)+($G$218*Visualisation!$Q$123)+($H$218*Visualisation!$Q$123)+($I$218*Visualisation!$Q$123)+($J$218*Visualisation!$Q$123)+($K$218*Visualisation!$Q$123)+($L$218*Visualisation!$Q$123)+($M$218*Visualisation!$Q$123)+($N$218*Visualisation!$Q$123)+($O$218*Visualisation!$Q$123)+($P$218*Visualisation!$Q$123)+($Q$218*Visualisation!$Q$123)+($R$218*Visualisation!$Q$123)</f>
        <v>0</v>
      </c>
      <c r="CT137" s="2"/>
      <c r="CV137" s="21">
        <f>(($O$207*Visualisation!$Q$123)+($O$208*Visualisation!$Q$123)+($O$209*Visualisation!$Q$123)+($O$210*Visualisation!$Q$123)+($O$211*Visualisation!$Q$123)+($O$212*Visualisation!$Q$123)+($O$213*Visualisation!$Q$123)+($O$214*Visualisation!$Q$123)+($O$215*Visualisation!$Q$123)+($O$216*Visualisation!$Q$123)+($O$217*Visualisation!$Q$123)+($O$218*Visualisation!$Q$123)+($O$219*Visualisation!$Q$123)+($O$220*Visualisation!$Q$123)+($O$221*Visualisation!$Q$123)+($O$222*Visualisation!$Q$123))*$BD$86</f>
        <v>0</v>
      </c>
      <c r="CW137" s="21">
        <f>($C$219*Visualisation!$Q$123)+($D$219*Visualisation!$Q$123)+($E$219*Visualisation!$Q$123)+($F$219*Visualisation!$Q$123)+($G$219*Visualisation!$Q$123)+($H$219*Visualisation!$Q$123)+($I$219*Visualisation!$Q$123)+($J$219*Visualisation!$Q$123)+($K$219*Visualisation!$Q$123)+($L$219*Visualisation!$Q$123)+($M$219*Visualisation!$Q$123)+($N$219*Visualisation!$Q$123)+($O$219*Visualisation!$Q$123)+($P$219*Visualisation!$Q$123)+($Q$219*Visualisation!$Q$123)+($R$219*Visualisation!$Q$123)</f>
        <v>0</v>
      </c>
      <c r="CX137" s="2"/>
      <c r="CZ137" s="21">
        <f>(($P$207*Visualisation!$Q$123)+($P$208*Visualisation!$Q$123)+($P$209*Visualisation!$Q$123)+($P$210*Visualisation!$Q$123)+($P$211*Visualisation!$Q$123)+($P$212*Visualisation!$Q$123)+($P$213*Visualisation!$Q$123)+($P$214*Visualisation!$Q$123)+($P$215*Visualisation!$Q$123)+($P$216*Visualisation!$Q$123)+($P$217*Visualisation!$Q$123)+($P$218*Visualisation!$Q$123)+($P$219*Visualisation!$Q$123)+($P$220*Visualisation!$Q$123)+($P$221*Visualisation!$Q$123)+($P$222*Visualisation!$Q$123))*$BD$86</f>
        <v>0</v>
      </c>
      <c r="DA137" s="21">
        <f>($C$220*Visualisation!$Q$123)+($D$220*Visualisation!$Q$123)+($E$220*Visualisation!$Q$123)+($F$220*Visualisation!$Q$123)+($G$220*Visualisation!$Q$123)+($H$220*Visualisation!$Q$123)+($I$220*Visualisation!$Q$123)+($J$220*Visualisation!$Q$123)+($K$220*Visualisation!$Q$123)+($L$220*Visualisation!$Q$123)+($M$220*Visualisation!$Q$123)+($N$220*Visualisation!$Q$123)+($O$220*Visualisation!$Q$123)+($P$220*Visualisation!$Q$123)+($Q$220*Visualisation!$Q$123)+($R$220*Visualisation!$Q$123)</f>
        <v>0</v>
      </c>
      <c r="DB137" s="2"/>
      <c r="DD137" s="21">
        <f>(($Q$207*Visualisation!$Q$123)+($Q$208*Visualisation!$Q$123)+($Q$209*Visualisation!$Q$123)+($Q$210*Visualisation!$Q$123)+($Q$211*Visualisation!$Q$123)+($Q$212*Visualisation!$Q$123)+($Q$213*Visualisation!$Q$123)+($Q$214*Visualisation!$Q$123)+($Q$215*Visualisation!$Q$123)+($Q$216*Visualisation!$Q$123)+($Q$217*Visualisation!$Q$123)+($Q$218*Visualisation!$Q$123)+($Q$219*Visualisation!$Q$123)+($Q$220*Visualisation!$Q$123)+($Q$221*Visualisation!$Q$123)+($Q$222*Visualisation!$Q$123))*$BD$86</f>
        <v>0</v>
      </c>
      <c r="DE137" s="21">
        <f>($C$221*Visualisation!$Q$123)+($D$221*Visualisation!$Q$123)+($E$221*Visualisation!$Q$123)+($F$221*Visualisation!$Q$123)+($G$221*Visualisation!$Q$123)+($H$221*Visualisation!$Q$123)+($I$221*Visualisation!$Q$123)+($J$221*Visualisation!$Q$123)+($K$221*Visualisation!$Q$123)+($L$221*Visualisation!$Q$123)+($M$221*Visualisation!$Q$123)+($N$221*Visualisation!$Q$123)+($O$221*Visualisation!$Q$123)+($P$221*Visualisation!$Q$123)+($Q$221*Visualisation!$Q$123)+($R$221*Visualisation!$Q$123)</f>
        <v>0</v>
      </c>
      <c r="DF137" s="2"/>
      <c r="DH137" s="21">
        <f>(($R$207*Visualisation!$Q$123)+($R$208*Visualisation!$Q$123)+($R$209*Visualisation!$Q$123)+($R$210*Visualisation!$Q$123)+($R$211*Visualisation!$Q$123)+($R$212*Visualisation!$Q$123)+($R$213*Visualisation!$Q$123)+($R$214*Visualisation!$Q$123)+($R$215*Visualisation!$Q$123)+($R$216*Visualisation!$Q$123)+($R$217*Visualisation!$Q$123)+($R$218*Visualisation!$Q$123)+($R$219*Visualisation!$Q$123)+($R$220*Visualisation!$Q$123)+($R$221*Visualisation!$Q$123)+($R$222*Visualisation!$Q$123))*$BD$86</f>
        <v>0</v>
      </c>
      <c r="DI137" s="21">
        <f>($C$222*Visualisation!$Q$123)+($D$222*Visualisation!$Q$123)+($E$222*Visualisation!$Q$123)+($F$222*Visualisation!$Q$123)+($G$222*Visualisation!$Q$123)+($H$222*Visualisation!$Q$123)+($I$222*Visualisation!$Q$123)+($J$222*Visualisation!$Q$123)+($K$222*Visualisation!$Q$123)+($L$222*Visualisation!$Q$123)+($M$222*Visualisation!$Q$123)+($N$222*Visualisation!$Q$123)+($O$222*Visualisation!$Q$123)+($P$222*Visualisation!$Q$123)+($Q$222*Visualisation!$Q$123)+($R$222*Visualisation!$Q$123)</f>
        <v>0</v>
      </c>
      <c r="DJ137" s="2"/>
      <c r="DO137" s="253"/>
    </row>
    <row r="138" spans="1:119" ht="15.75">
      <c r="A138" s="35" t="s">
        <v>325</v>
      </c>
      <c r="B138" s="159" t="s">
        <v>123</v>
      </c>
      <c r="C138" s="163">
        <f>IF((Visualisation!E$66-Visualisation!$T$66)&gt;0,(1-(EXP(-(((Visualisation!E$66-Visualisation!$T$66)^2)/(2*($T$122^2)))))),0)</f>
        <v>3.8828601874490887E-2</v>
      </c>
      <c r="D138" s="163">
        <f>IF((Visualisation!F$66-Visualisation!$T$66)&gt;0,(1-(EXP(-(((Visualisation!F$66-Visualisation!$T$66)^2)/(2*($T$122^2)))))),0)</f>
        <v>3.483368551103605E-2</v>
      </c>
      <c r="E138" s="163">
        <f>IF((Visualisation!G$66-Visualisation!$T$66)&gt;0,(1-(EXP(-(((Visualisation!G$66-Visualisation!$T$66)^2)/(2*($T$122^2)))))),0)</f>
        <v>1.7873572283844341E-2</v>
      </c>
      <c r="F138" s="163">
        <f>IF((Visualisation!H$66-Visualisation!$T$66)&gt;0,(1-(EXP(-(((Visualisation!H$66-Visualisation!$T$66)^2)/(2*($T$122^2)))))),0)</f>
        <v>2.3897542849983688E-2</v>
      </c>
      <c r="G138" s="163">
        <f>IF((Visualisation!I$66-Visualisation!$T$66)&gt;0,(1-(EXP(-(((Visualisation!I$66-Visualisation!$T$66)^2)/(2*($T$122^2)))))),0)</f>
        <v>1.4925009870903949E-2</v>
      </c>
      <c r="H138" s="163">
        <f>IF((Visualisation!J$66-Visualisation!$T$66)&gt;0,(1-(EXP(-(((Visualisation!J$66-Visualisation!$T$66)^2)/(2*($T$122^2)))))),0)</f>
        <v>5.4024331326637531E-3</v>
      </c>
      <c r="I138" s="163">
        <f>IF((Visualisation!K$66-Visualisation!$T$66)&gt;0,(1-(EXP(-(((Visualisation!K$66-Visualisation!$T$66)^2)/(2*($T$122^2)))))),0)</f>
        <v>0.23716884717317677</v>
      </c>
      <c r="J138" s="163">
        <f>IF((Visualisation!L$66-Visualisation!$T$66)&gt;0,(1-(EXP(-(((Visualisation!L$66-Visualisation!$T$66)^2)/(2*($T$122^2)))))),0)</f>
        <v>0.25150765275475295</v>
      </c>
      <c r="K138" s="163">
        <f>IF((Visualisation!M$66-Visualisation!$T$66)&gt;0,(1-(EXP(-(((Visualisation!M$66-Visualisation!$T$66)^2)/(2*($T$122^2)))))),0)</f>
        <v>0.22284229177424364</v>
      </c>
      <c r="L138" s="163">
        <f>IF((Visualisation!N$66-Visualisation!$T$66)&gt;0,(1-(EXP(-(((Visualisation!N$66-Visualisation!$T$66)^2)/(2*($T$122^2)))))),0)</f>
        <v>5.9636042781933463E-2</v>
      </c>
      <c r="M138" s="163">
        <f>IF((Visualisation!O$66-Visualisation!$T$66)&gt;0,(1-(EXP(-(((Visualisation!O$66-Visualisation!$T$66)^2)/(2*($T$122^2)))))),0)</f>
        <v>6.2173070395161956E-2</v>
      </c>
      <c r="N138" s="163">
        <f>IF((Visualisation!P$66-Visualisation!$T$66)&gt;0,(1-(EXP(-(((Visualisation!P$66-Visualisation!$T$66)^2)/(2*($T$122^2)))))),0)</f>
        <v>5.1017649554039868E-2</v>
      </c>
      <c r="O138" s="163">
        <f>IF((Visualisation!Q$66-Visualisation!$T$66)&gt;0,(1-(EXP(-(((Visualisation!Q$66-Visualisation!$T$66)^2)/(2*($T$122^2)))))),0)</f>
        <v>0.9887958246869315</v>
      </c>
      <c r="P138" s="163">
        <f>IF((Visualisation!R$66-Visualisation!$T$66)&gt;0,(1-(EXP(-(((Visualisation!R$66-Visualisation!$T$66)^2)/(2*($T$122^2)))))),0)</f>
        <v>5.8587191137947636E-3</v>
      </c>
      <c r="Q138" s="163">
        <f>IF((Visualisation!S$66-Visualisation!$T$66)&gt;0,(1-(EXP(-(((Visualisation!S$66-Visualisation!$T$66)^2)/(2*($T$122^2)))))),0)</f>
        <v>6.0130222451942883E-3</v>
      </c>
      <c r="R138" s="163">
        <f>IF((Visualisation!T$66-Visualisation!$T$66)&gt;0,(1-(EXP(-(((Visualisation!T$66-Visualisation!$T$66)^2)/(2*($T$122^2)))))),0)</f>
        <v>0</v>
      </c>
      <c r="S138" s="1"/>
      <c r="T138" s="1"/>
      <c r="U138" s="1"/>
      <c r="V138" s="1"/>
      <c r="W138" s="249"/>
      <c r="X138" s="2"/>
      <c r="Y138" s="2"/>
      <c r="Z138" s="2"/>
      <c r="AA138" s="27"/>
      <c r="AB138" s="2"/>
      <c r="AC138" s="2"/>
      <c r="AD138" s="2"/>
      <c r="AE138" s="2"/>
      <c r="AF138" s="2"/>
      <c r="AG138" s="2"/>
      <c r="AH138" s="2"/>
      <c r="AI138" s="2"/>
      <c r="AJ138" s="1"/>
      <c r="AK138" s="11"/>
      <c r="AL138" s="11"/>
      <c r="AM138" s="11"/>
      <c r="AN138" s="11"/>
      <c r="AO138" s="11"/>
      <c r="AP138" s="11"/>
      <c r="AQ138" s="11"/>
      <c r="AR138" s="1"/>
      <c r="AS138" s="1"/>
      <c r="AT138" s="1"/>
      <c r="AU138" s="1"/>
      <c r="AV138" s="249"/>
      <c r="AX138" s="1"/>
      <c r="AY138" s="225" t="s">
        <v>40</v>
      </c>
      <c r="AZ138" s="21">
        <f>(($C$228*Visualisation!$Q$124)+($C$229*Visualisation!$Q$124)+($C$230*Visualisation!$Q$124)+($C$231*Visualisation!$Q$124)+($C$232*Visualisation!$Q$124)+($C$233*Visualisation!$Q$124)+($C$234*Visualisation!$Q$124)+($C$235*Visualisation!$Q$124)+($C$236*Visualisation!$Q$124)+($C$237*Visualisation!$Q$124)+($C$238*Visualisation!$Q$124)+($C$239*Visualisation!$Q$124)+($C$240*Visualisation!$Q$124)+($C$241*Visualisation!$Q$124)+($C$242*Visualisation!$Q$124)+($C$243*Visualisation!$Q$124))*$BD$86</f>
        <v>-1.7745922043045967</v>
      </c>
      <c r="BA138" s="21">
        <f>($C$228*Visualisation!$Q$124)+($D$228*Visualisation!$Q$124)+($E$228*Visualisation!$Q$124)+($F$228*Visualisation!$Q$124)+($G$228*Visualisation!$Q$124)+($H$228*Visualisation!$Q$124)+($I$228*Visualisation!$Q$124)+($J$228*Visualisation!$Q$124)+($K$228*Visualisation!$Q$124)+($L$228*Visualisation!$Q$124)+($M$228*Visualisation!$Q$124)+($N$228*Visualisation!$Q$124)+($O$228*Visualisation!$Q$124)+($P$228*Visualisation!$Q$124)+($Q$228*Visualisation!$Q$124)+($R$228*Visualisation!$Q$124)</f>
        <v>0</v>
      </c>
      <c r="BB138" s="21"/>
      <c r="BC138" s="21"/>
      <c r="BD138" s="21">
        <f>(($D$228*Visualisation!$Q$124)+($D$229*Visualisation!$Q$124)+($D$230*Visualisation!$Q$124)+($D$231*Visualisation!$Q$124)+($D$232*Visualisation!$Q$124)+($D$233*Visualisation!$Q$124)+($D$234*Visualisation!$Q$124)+($D$235*Visualisation!$Q$124)+($D$236*Visualisation!$Q$124)+($D$237*Visualisation!$Q$124)+($D$238*Visualisation!$Q$124)+($D$239*Visualisation!$Q$124)+($D$240*Visualisation!$Q$124)+($D$241*Visualisation!$Q$124)+($D$242*Visualisation!$Q$124)+($D$243*Visualisation!$Q$124))*$BD$86</f>
        <v>-1.7745922043045967</v>
      </c>
      <c r="BE138" s="21">
        <f>($C$229*Visualisation!$Q$124)+($D$229*Visualisation!$Q$124)+($E$229*Visualisation!$Q$124)+($F$229*Visualisation!$Q$124)+($G$229*Visualisation!$Q$124)+($H$229*Visualisation!$Q$124)+($I$229*Visualisation!$Q$124)+($J$229*Visualisation!$Q$124)+($K$229*Visualisation!$Q$124)+($L$229*Visualisation!$Q$124)+($M$229*Visualisation!$Q$124)+($N$229*Visualisation!$Q$124)+($O$229*Visualisation!$Q$124)+($P$229*Visualisation!$Q$124)+($Q$229*Visualisation!$Q$124)+($R$229*Visualisation!$Q$124)</f>
        <v>0</v>
      </c>
      <c r="BF138" s="21"/>
      <c r="BG138" s="21"/>
      <c r="BH138" s="21">
        <f>(($E$228*Visualisation!$Q$124)+($E$229*Visualisation!$Q$124)+($E$230*Visualisation!$Q$124)+($E$231*Visualisation!$Q$124)+($E$232*Visualisation!$Q$124)+($E$233*Visualisation!$Q$124)+($E$234*Visualisation!$Q$124)+($E$235*Visualisation!$Q$124)+($E$236*Visualisation!$Q$124)+($E$237*Visualisation!$Q$124)+($E$238*Visualisation!$Q$124)+($E$239*Visualisation!$Q$124)+($E$240*Visualisation!$Q$124)+($E$241*Visualisation!$Q$124)+($E$242*Visualisation!$Q$124)+($E$243*Visualisation!$Q$124))*$BD$86</f>
        <v>-0.37983945415366005</v>
      </c>
      <c r="BI138" s="21">
        <f>($C$230*Visualisation!$Q$124)+($D$230*Visualisation!$Q$124)+($E$230*Visualisation!$Q$124)+($F$230*Visualisation!$Q$124)+($G$230*Visualisation!$Q$124)+($H$230*Visualisation!$Q$124)+($I$230*Visualisation!$Q$124)+($J$230*Visualisation!$Q$124)+($K$230*Visualisation!$Q$124)+($L$230*Visualisation!$Q$124)+($M$230*Visualisation!$Q$124)+($N$230*Visualisation!$Q$124)+($O$230*Visualisation!$Q$124)+($P$230*Visualisation!$Q$124)+($Q$230*Visualisation!$Q$124)+($R$230*Visualisation!$Q$124)</f>
        <v>2.0389271385965366</v>
      </c>
      <c r="BJ138" s="21"/>
      <c r="BK138" s="21"/>
      <c r="BL138" s="21">
        <f>(($F$228*Visualisation!$Q$124)+($F$229*Visualisation!$Q$124)+($F$230*Visualisation!$Q$124)+($F$231*Visualisation!$Q$124)+($F$232*Visualisation!$Q$124)+($F$233*Visualisation!$Q$124)+($F$234*Visualisation!$Q$124)+($F$235*Visualisation!$Q$124)+($F$236*Visualisation!$Q$124)+($F$237*Visualisation!$Q$124)+($F$238*Visualisation!$Q$124)+($F$239*Visualisation!$Q$124)+($F$240*Visualisation!$Q$124)+($F$241*Visualisation!$Q$124)+($F$242*Visualisation!$Q$124)+($F$243*Visualisation!$Q$124))*$BD$86</f>
        <v>-1.7745922043045967</v>
      </c>
      <c r="BM138" s="21">
        <f>($C$231*Visualisation!$Q$124)+($D$231*Visualisation!$Q$124)+($E$231*Visualisation!$Q$124)+($F$231*Visualisation!$Q$124)+($G$231*Visualisation!$Q$124)+($H$231*Visualisation!$Q$124)+($I$231*Visualisation!$Q$124)+($J$231*Visualisation!$Q$124)+($K$231*Visualisation!$Q$124)+($L$231*Visualisation!$Q$124)+($M$231*Visualisation!$Q$124)+($N$231*Visualisation!$Q$124)+($O$231*Visualisation!$Q$124)+($P$231*Visualisation!$Q$124)+($Q$231*Visualisation!$Q$124)+($R$231*Visualisation!$Q$124)</f>
        <v>0</v>
      </c>
      <c r="BN138" s="21"/>
      <c r="BO138" s="21"/>
      <c r="BP138" s="21">
        <f>(($G$228*Visualisation!$Q$124)+($G$229*Visualisation!$Q$124)+($G$230*Visualisation!$Q$124)+($G$231*Visualisation!$Q$124)+($G$232*Visualisation!$Q$124)+($G$233*Visualisation!$Q$124)+($G$234*Visualisation!$Q$124)+($G$235*Visualisation!$Q$124)+($G$236*Visualisation!$Q$124)+($G$237*Visualisation!$Q$124)+($G$238*Visualisation!$Q$124)+($G$239*Visualisation!$Q$124)+($G$240*Visualisation!$Q$124)+($G$241*Visualisation!$Q$124)+($G$242*Visualisation!$Q$124)+($G$243*Visualisation!$Q$124))*$BD$86</f>
        <v>-1.7745922043045967</v>
      </c>
      <c r="BQ138" s="21">
        <f>($C$232*Visualisation!$Q$124)+($D$232*Visualisation!$Q$124)+($E$232*Visualisation!$Q$124)+($F$232*Visualisation!$Q$124)+($G$232*Visualisation!$Q$124)+($H$232*Visualisation!$Q$124)+($I$232*Visualisation!$Q$124)+($J$232*Visualisation!$Q$124)+($K$232*Visualisation!$Q$124)+($L$232*Visualisation!$Q$124)+($M$232*Visualisation!$Q$124)+($N$232*Visualisation!$Q$124)+($O$232*Visualisation!$Q$124)+($P$232*Visualisation!$Q$124)+($Q$232*Visualisation!$Q$124)+($R$232*Visualisation!$Q$124)</f>
        <v>0</v>
      </c>
      <c r="BR138" s="21"/>
      <c r="BS138" s="21"/>
      <c r="BT138" s="21">
        <f>(($H$228*Visualisation!$Q$124)+($H$229*Visualisation!$Q$124)+($H$230*Visualisation!$Q$124)+($H$231*Visualisation!$Q$124)+($H$232*Visualisation!$Q$124)+($H$233*Visualisation!$Q$124)+($H$234*Visualisation!$Q$124)+($H$235*Visualisation!$Q$124)+($H$236*Visualisation!$Q$124)+($H$237*Visualisation!$Q$124)+($H$238*Visualisation!$Q$124)+($H$239*Visualisation!$Q$124)+($H$240*Visualisation!$Q$124)+($H$241*Visualisation!$Q$124)+($H$242*Visualisation!$Q$124)+($H$243*Visualisation!$Q$124))*$BD$86</f>
        <v>-3.4543439727165795E-2</v>
      </c>
      <c r="BU138" s="21">
        <f>($C$233*Visualisation!$Q$124)+($D$233*Visualisation!$Q$124)+($E$233*Visualisation!$Q$124)+($F$233*Visualisation!$Q$124)+($G$233*Visualisation!$Q$124)+($H$233*Visualisation!$Q$124)+($I$233*Visualisation!$Q$124)+($J$233*Visualisation!$Q$124)+($K$233*Visualisation!$Q$124)+($L$233*Visualisation!$Q$124)+($M$233*Visualisation!$Q$124)+($N$233*Visualisation!$Q$124)+($O$233*Visualisation!$Q$124)+($P$233*Visualisation!$Q$124)+($Q$233*Visualisation!$Q$124)+($R$233*Visualisation!$Q$124)</f>
        <v>2.9455581520430241</v>
      </c>
      <c r="BV138" s="21"/>
      <c r="BW138" s="21"/>
      <c r="BX138" s="21">
        <f>(($I$228*Visualisation!$Q$124)+($I$229*Visualisation!$Q$124)+($I$230*Visualisation!$Q$124)+($I$231*Visualisation!$Q$124)+($I$232*Visualisation!$Q$124)+($I$233*Visualisation!$Q$124)+($I$234*Visualisation!$Q$124)+($I$235*Visualisation!$Q$124)+($I$236*Visualisation!$Q$124)+($I$237*Visualisation!$Q$124)+($I$238*Visualisation!$Q$124)+($I$239*Visualisation!$Q$124)+($I$240*Visualisation!$Q$124)+($I$241*Visualisation!$Q$124)+($I$242*Visualisation!$Q$124)+($I$243*Visualisation!$Q$124))*$BD$86</f>
        <v>-1.7745922043045967</v>
      </c>
      <c r="BY138" s="21">
        <f>($C$234*Visualisation!$Q$124)+($D$234*Visualisation!$Q$124)+($E$234*Visualisation!$Q$124)+($F$234*Visualisation!$Q$124)+($G$234*Visualisation!$Q$124)+($H$234*Visualisation!$Q$124)+($I$234*Visualisation!$Q$124)+($J$234*Visualisation!$Q$124)+($K$234*Visualisation!$Q$124)+($L$234*Visualisation!$Q$124)+($M$234*Visualisation!$Q$124)+($N$234*Visualisation!$Q$124)+($O$234*Visualisation!$Q$124)+($P$234*Visualisation!$Q$124)+($Q$234*Visualisation!$Q$124)+($R$234*Visualisation!$Q$124)</f>
        <v>0</v>
      </c>
      <c r="BZ138" s="2"/>
      <c r="CB138" s="21">
        <f>(($J$228*Visualisation!$Q$124)+($J$229*Visualisation!$Q$124)+($J$230*Visualisation!$Q$124)+($J$231*Visualisation!$Q$124)+($J$232*Visualisation!$Q$124)+($J$233*Visualisation!$Q$124)+($J$234*Visualisation!$Q$124)+($J$235*Visualisation!$Q$124)+($J$236*Visualisation!$Q$124)+($J$237*Visualisation!$Q$124)+($J$238*Visualisation!$Q$124)+($J$239*Visualisation!$Q$124)+($J$240*Visualisation!$Q$124)+($J$241*Visualisation!$Q$124)+($J$242*Visualisation!$Q$124)+($J$243*Visualisation!$Q$124))*$BD$86</f>
        <v>-1.7745922043045967</v>
      </c>
      <c r="CC138" s="21">
        <f>($C$235*Visualisation!$Q$124)+($D$235*Visualisation!$Q$124)+($E$235*Visualisation!$Q$124)+($F$235*Visualisation!$Q$124)+($G$235*Visualisation!$Q$124)+($H$235*Visualisation!$Q$124)+($I$235*Visualisation!$Q$124)+($J$235*Visualisation!$Q$124)+($K$235*Visualisation!$Q$124)+($L$235*Visualisation!$Q$124)+($M$235*Visualisation!$Q$124)+($N$235*Visualisation!$Q$124)+($O$235*Visualisation!$Q$124)+($P$235*Visualisation!$Q$124)+($Q$235*Visualisation!$Q$124)+($R$235*Visualisation!$Q$124)</f>
        <v>0</v>
      </c>
      <c r="CD138" s="2"/>
      <c r="CF138" s="21">
        <f>(($K$228*Visualisation!$Q$124)+($K$229*Visualisation!$Q$124)+($K$230*Visualisation!$Q$124)+($K$231*Visualisation!$Q$124)+($K$232*Visualisation!$Q$124)+($K$233*Visualisation!$Q$124)+($K$234*Visualisation!$Q$124)+($K$235*Visualisation!$Q$124)+($K$236*Visualisation!$Q$124)+($K$237*Visualisation!$Q$124)+($K$238*Visualisation!$Q$124)+($K$239*Visualisation!$Q$124)+($K$240*Visualisation!$Q$124)+($K$241*Visualisation!$Q$124)+($K$242*Visualisation!$Q$124)+($K$243*Visualisation!$Q$124))*$BD$86</f>
        <v>-0.45845137445090678</v>
      </c>
      <c r="CG138" s="21">
        <f>($C$236*Visualisation!$Q$124)+($D$236*Visualisation!$Q$124)+($E$236*Visualisation!$Q$124)+($F$236*Visualisation!$Q$124)+($G$236*Visualisation!$Q$124)+($H$236*Visualisation!$Q$124)+($I$236*Visualisation!$Q$124)+($J$236*Visualisation!$Q$124)+($K$236*Visualisation!$Q$124)+($L$236*Visualisation!$Q$124)+($M$236*Visualisation!$Q$124)+($N$236*Visualisation!$Q$124)+($O$236*Visualisation!$Q$124)+($P$236*Visualisation!$Q$124)+($Q$236*Visualisation!$Q$124)+($R$236*Visualisation!$Q$124)</f>
        <v>1.8857595208819165</v>
      </c>
      <c r="CH138" s="2"/>
      <c r="CJ138" s="21">
        <f>(($L$228*Visualisation!$Q$124)+($L$229*Visualisation!$Q$124)+($L$230*Visualisation!$Q$124)+($L$231*Visualisation!$Q$124)+($L$232*Visualisation!$Q$124)+($L$233*Visualisation!$Q$124)+($L$234*Visualisation!$Q$124)+($L$235*Visualisation!$Q$124)+($L$236*Visualisation!$Q$124)+($L$237*Visualisation!$Q$124)+($L$238*Visualisation!$Q$124)+($L$239*Visualisation!$Q$124)+($L$240*Visualisation!$Q$124)+($L$241*Visualisation!$Q$124)+($L$242*Visualisation!$Q$124)+($L$243*Visualisation!$Q$124))*$BD$86</f>
        <v>-1.7745922043045967</v>
      </c>
      <c r="CK138" s="21">
        <f>($C$237*Visualisation!$Q$124)+($D$237*Visualisation!$Q$124)+($E$237*Visualisation!$Q$124)+($F$237*Visualisation!$Q$124)+($G$237*Visualisation!$Q$124)+($H$237*Visualisation!$Q$124)+($I$237*Visualisation!$Q$124)+($J$237*Visualisation!$Q$124)+($K$237*Visualisation!$Q$124)+($L$237*Visualisation!$Q$124)+($M$237*Visualisation!$Q$124)+($N$237*Visualisation!$Q$124)+($O$237*Visualisation!$Q$124)+($P$237*Visualisation!$Q$124)+($Q$237*Visualisation!$Q$124)+($R$237*Visualisation!$Q$124)</f>
        <v>0</v>
      </c>
      <c r="CL138" s="2"/>
      <c r="CN138" s="21">
        <f>(($M$228*Visualisation!$Q$124)+($M$229*Visualisation!$Q$124)+($M$230*Visualisation!$Q$124)+($M$231*Visualisation!$Q$124)+($M$232*Visualisation!$Q$124)+($M$233*Visualisation!$Q$124)+($M$234*Visualisation!$Q$124)+($M$235*Visualisation!$Q$124)+($M$236*Visualisation!$Q$124)+($M$237*Visualisation!$Q$124)+($M$238*Visualisation!$Q$124)+($M$239*Visualisation!$Q$124)+($M$240*Visualisation!$Q$124)+($M$241*Visualisation!$Q$124)+($M$242*Visualisation!$Q$124)+($M$243*Visualisation!$Q$124))*$BD$86</f>
        <v>-1.7745922043045967</v>
      </c>
      <c r="CO138" s="21">
        <f>($C$238*Visualisation!$Q$124)+($D$238*Visualisation!$Q$124)+($E$238*Visualisation!$Q$124)+($F$238*Visualisation!$Q$124)+($G$238*Visualisation!$Q$124)+($H$238*Visualisation!$Q$124)+($I$238*Visualisation!$Q$124)+($J$238*Visualisation!$Q$124)+($K$238*Visualisation!$Q$124)+($L$238*Visualisation!$Q$124)+($M$238*Visualisation!$Q$124)+($N$238*Visualisation!$Q$124)+($O$238*Visualisation!$Q$124)+($P$238*Visualisation!$Q$124)+($Q$238*Visualisation!$Q$124)+($R$238*Visualisation!$Q$124)</f>
        <v>0</v>
      </c>
      <c r="CP138" s="2"/>
      <c r="CR138" s="21">
        <f>(($N$228*Visualisation!$Q$124)+($N$229*Visualisation!$Q$124)+($N$230*Visualisation!$Q$124)+($N$231*Visualisation!$Q$124)+($N$232*Visualisation!$Q$124)+($N$233*Visualisation!$Q$124)+($N$234*Visualisation!$Q$124)+($N$235*Visualisation!$Q$124)+($N$236*Visualisation!$Q$124)+($N$237*Visualisation!$Q$124)+($N$238*Visualisation!$Q$124)+($N$239*Visualisation!$Q$124)+($N$240*Visualisation!$Q$124)+($N$241*Visualisation!$Q$124)+($N$242*Visualisation!$Q$124)+($N$243*Visualisation!$Q$124))*$BD$86</f>
        <v>-0.4395447099403178</v>
      </c>
      <c r="CS138" s="21">
        <f>($C$239*Visualisation!$Q$124)+($D$239*Visualisation!$Q$124)+($E$239*Visualisation!$Q$124)+($F$239*Visualisation!$Q$124)+($G$239*Visualisation!$Q$124)+($H$239*Visualisation!$Q$124)+($I$239*Visualisation!$Q$124)+($J$239*Visualisation!$Q$124)+($K$239*Visualisation!$Q$124)+($L$239*Visualisation!$Q$124)+($M$239*Visualisation!$Q$124)+($N$239*Visualisation!$Q$124)+($O$239*Visualisation!$Q$124)+($P$239*Visualisation!$Q$124)+($Q$239*Visualisation!$Q$124)+($R$239*Visualisation!$Q$124)</f>
        <v>1.9220061026010091</v>
      </c>
      <c r="CT138" s="2"/>
      <c r="CV138" s="21">
        <f>(($O$228*Visualisation!$Q$124)+($O$229*Visualisation!$Q$124)+($O$230*Visualisation!$Q$124)+($O$231*Visualisation!$Q$124)+($O$232*Visualisation!$Q$124)+($O$233*Visualisation!$Q$124)+($O$234*Visualisation!$Q$124)+($O$235*Visualisation!$Q$124)+($O$236*Visualisation!$Q$124)+($O$237*Visualisation!$Q$124)+($O$238*Visualisation!$Q$124)+($O$239*Visualisation!$Q$124)+($O$240*Visualisation!$Q$124)+($O$241*Visualisation!$Q$124)+($O$242*Visualisation!$Q$124)+($O$243*Visualisation!$Q$124))*$BD$86</f>
        <v>-0.25214728413296583</v>
      </c>
      <c r="CW138" s="21">
        <f>($C$240*Visualisation!$Q$124)+($D$240*Visualisation!$Q$124)+($E$240*Visualisation!$Q$124)+($F$240*Visualisation!$Q$124)+($G$240*Visualisation!$Q$124)+($H$240*Visualisation!$Q$124)+($I$240*Visualisation!$Q$124)+($J$240*Visualisation!$Q$124)+($K$240*Visualisation!$Q$124)+($L$240*Visualisation!$Q$124)+($M$240*Visualisation!$Q$124)+($N$240*Visualisation!$Q$124)+($O$240*Visualisation!$Q$124)+($P$240*Visualisation!$Q$124)+($Q$240*Visualisation!$Q$124)+($R$240*Visualisation!$Q$124)</f>
        <v>2.3037575713545286</v>
      </c>
      <c r="CX138" s="2"/>
      <c r="CZ138" s="21">
        <f>(($P$228*Visualisation!$Q$124)+($P$229*Visualisation!$Q$124)+($P$230*Visualisation!$Q$124)+($P$231*Visualisation!$Q$124)+($P$232*Visualisation!$Q$124)+($P$233*Visualisation!$Q$124)+($P$234*Visualisation!$Q$124)+($P$235*Visualisation!$Q$124)+($P$236*Visualisation!$Q$124)+($P$237*Visualisation!$Q$124)+($P$238*Visualisation!$Q$124)+($P$239*Visualisation!$Q$124)+($P$240*Visualisation!$Q$124)+($P$241*Visualisation!$Q$124)+($P$242*Visualisation!$Q$124)+($P$243*Visualisation!$Q$124))*$BD$86</f>
        <v>-1.7745922043045967</v>
      </c>
      <c r="DA138" s="21">
        <f>($C$241*Visualisation!$Q$124)+($D$241*Visualisation!$Q$124)+($E$241*Visualisation!$Q$124)+($F$241*Visualisation!$Q$124)+($G$241*Visualisation!$Q$124)+($H$241*Visualisation!$Q$124)+($I$241*Visualisation!$Q$124)+($J$241*Visualisation!$Q$124)+($K$241*Visualisation!$Q$124)+($L$241*Visualisation!$Q$124)+($M$241*Visualisation!$Q$124)+($N$241*Visualisation!$Q$124)+($O$241*Visualisation!$Q$124)+($P$241*Visualisation!$Q$124)+($Q$241*Visualisation!$Q$124)+($R$241*Visualisation!$Q$124)</f>
        <v>0</v>
      </c>
      <c r="DB138" s="2"/>
      <c r="DD138" s="21">
        <f>(($Q$228*Visualisation!$Q$124)+($Q$229*Visualisation!$Q$124)+($Q$230*Visualisation!$Q$124)+($Q$231*Visualisation!$Q$124)+($Q$232*Visualisation!$Q$124)+($Q$233*Visualisation!$Q$124)+($Q$234*Visualisation!$Q$124)+($Q$235*Visualisation!$Q$124)+($Q$236*Visualisation!$Q$124)+($Q$237*Visualisation!$Q$124)+($Q$238*Visualisation!$Q$124)+($Q$239*Visualisation!$Q$124)+($Q$240*Visualisation!$Q$124)+($Q$241*Visualisation!$Q$124)+($Q$242*Visualisation!$Q$124)+($Q$243*Visualisation!$Q$124))*$BD$86</f>
        <v>0</v>
      </c>
      <c r="DE138" s="21">
        <f>($C$242*Visualisation!$Q$124)+($D$242*Visualisation!$Q$124)+($E$242*Visualisation!$Q$124)+($F$242*Visualisation!$Q$124)+($G$242*Visualisation!$Q$124)+($H$242*Visualisation!$Q$124)+($I$242*Visualisation!$Q$124)+($J$242*Visualisation!$Q$124)+($K$242*Visualisation!$Q$124)+($L$242*Visualisation!$Q$124)+($M$242*Visualisation!$Q$124)+($N$242*Visualisation!$Q$124)+($O$242*Visualisation!$Q$124)+($P$242*Visualisation!$Q$124)+($Q$242*Visualisation!$Q$124)+($R$242*Visualisation!$Q$124)</f>
        <v>3.4215761818506638</v>
      </c>
      <c r="DF138" s="2"/>
      <c r="DH138" s="21">
        <f>(($R$228*Visualisation!$Q$124)+($R$229*Visualisation!$Q$124)+($R$230*Visualisation!$Q$124)+($R$231*Visualisation!$Q$124)+($R$232*Visualisation!$Q$124)+($R$233*Visualisation!$Q$124)+($R$234*Visualisation!$Q$124)+($R$235*Visualisation!$Q$124)+($R$236*Visualisation!$Q$124)+($R$237*Visualisation!$Q$124)+($R$238*Visualisation!$Q$124)+($R$239*Visualisation!$Q$124)+($R$240*Visualisation!$Q$124)+($R$241*Visualisation!$Q$124)+($R$242*Visualisation!$Q$124)+($R$243*Visualisation!$Q$124))*$BD$86</f>
        <v>-2.1655231892261772E-2</v>
      </c>
      <c r="DI138" s="21">
        <f>($C$243*Visualisation!$Q$124)+($D$243*Visualisation!$Q$124)+($E$243*Visualisation!$Q$124)+($F$243*Visualisation!$Q$124)+($G$243*Visualisation!$Q$124)+($H$243*Visualisation!$Q$124)+($I$243*Visualisation!$Q$124)+($J$243*Visualisation!$Q$124)+($K$243*Visualisation!$Q$124)+($L$243*Visualisation!$Q$124)+($M$243*Visualisation!$Q$124)+($N$243*Visualisation!$Q$124)+($O$243*Visualisation!$Q$124)+($P$243*Visualisation!$Q$124)+($Q$243*Visualisation!$Q$124)+($R$243*Visualisation!$Q$124)</f>
        <v>3.0399266657109716</v>
      </c>
      <c r="DJ138" s="2"/>
      <c r="DO138" s="253"/>
    </row>
    <row r="139" spans="1:119" ht="15.75">
      <c r="M139" s="1"/>
      <c r="N139" s="1"/>
      <c r="O139" s="1"/>
      <c r="P139" s="1"/>
      <c r="Q139" s="1"/>
      <c r="R139" s="1"/>
      <c r="S139" s="1"/>
      <c r="T139" s="1"/>
      <c r="U139" s="1"/>
      <c r="V139" s="1"/>
      <c r="W139" s="249"/>
      <c r="X139" s="2"/>
      <c r="Y139" s="2"/>
      <c r="Z139" s="2"/>
      <c r="AA139" s="27"/>
      <c r="AB139" s="2"/>
      <c r="AC139" s="2"/>
      <c r="AD139" s="2"/>
      <c r="AE139" s="2"/>
      <c r="AF139" s="2"/>
      <c r="AG139" s="2"/>
      <c r="AH139" s="2"/>
      <c r="AI139" s="2"/>
      <c r="AJ139" s="1"/>
      <c r="AK139" s="11"/>
      <c r="AL139" s="11"/>
      <c r="AM139" s="11"/>
      <c r="AN139" s="11"/>
      <c r="AO139" s="11"/>
      <c r="AP139" s="11"/>
      <c r="AQ139" s="11"/>
      <c r="AR139" s="1"/>
      <c r="AS139" s="1"/>
      <c r="AT139" s="1"/>
      <c r="AU139" s="1"/>
      <c r="AV139" s="249"/>
      <c r="AX139" s="1"/>
      <c r="AY139" s="75" t="s">
        <v>269</v>
      </c>
      <c r="AZ139" s="21">
        <f>(($C$249*Visualisation!$Q$125)+($C$250*Visualisation!$Q$125)+($C$251*Visualisation!$Q$125)+($C$252*Visualisation!$Q$125)+($C$253*Visualisation!$Q$125)+($C$254*Visualisation!$Q$125)+($C$255*Visualisation!$Q$125)+($C$256*Visualisation!$Q$125)+($C$257*Visualisation!$Q$125)+($C$258*Visualisation!$Q$125)+($C$259*Visualisation!$Q$125)+($C$260*Visualisation!$Q$125)+($C$261*Visualisation!$Q$125)+($C$262*Visualisation!$Q$125)+($C$263*Visualisation!$Q$125)+($C$264*Visualisation!$Q$125))*$BD$86</f>
        <v>-1.8390157343264768</v>
      </c>
      <c r="BA139" s="21">
        <f>($C$249*Visualisation!$Q$125)+($D$249*Visualisation!$Q$125)+($E$249*Visualisation!$Q$125)+($F$249*Visualisation!$Q$125)+($G$249*Visualisation!$Q$125)+($H$249*Visualisation!$Q$125)+($I$249*Visualisation!$Q$125)+($J$249*Visualisation!$Q$125)+($K$249*Visualisation!$Q$125)+($L$249*Visualisation!$Q$125)+($M$249*Visualisation!$Q$125)+($N$249*Visualisation!$Q$125)+($O$249*Visualisation!$Q$125)+($P$249*Visualisation!$Q$125)+($Q$249*Visualisation!$Q$125)+($R$249*Visualisation!$Q$125)</f>
        <v>0</v>
      </c>
      <c r="BB139" s="21"/>
      <c r="BC139" s="21"/>
      <c r="BD139" s="21">
        <f>(($D$249*Visualisation!$Q$125)+($D$250*Visualisation!$Q$125)+($D$251*Visualisation!$Q$125)+($D$252*Visualisation!$Q$125)+($D$253*Visualisation!$Q$125)+($D$254*Visualisation!$Q$125)+($D$255*Visualisation!$Q$125)+($D$256*Visualisation!$Q$125)+($D$257*Visualisation!$Q$125)+($D$258*Visualisation!$Q$125)+($D$259*Visualisation!$Q$125)+($D$260*Visualisation!$Q$125)+($D$261*Visualisation!$Q$125)+($D$262*Visualisation!$Q$125)+($D$263*Visualisation!$Q$125)+($D$264*Visualisation!$Q$125))*$BD$86</f>
        <v>-1.8390157343264768</v>
      </c>
      <c r="BE139" s="21">
        <f>($C$250*Visualisation!$Q$125)+($D$250*Visualisation!$Q$125)+($E$250*Visualisation!$Q$125)+($F$250*Visualisation!$Q$125)+($G$250*Visualisation!$Q$125)+($H$250*Visualisation!$Q$125)+($I$250*Visualisation!$Q$125)+($J$250*Visualisation!$Q$125)+($K$250*Visualisation!$Q$125)+($L$250*Visualisation!$Q$125)+($M$250*Visualisation!$Q$125)+($N$250*Visualisation!$Q$125)+($O$250*Visualisation!$Q$125)+($P$250*Visualisation!$Q$125)+($Q$250*Visualisation!$Q$125)+($R$250*Visualisation!$Q$125)</f>
        <v>0</v>
      </c>
      <c r="BF139" s="21"/>
      <c r="BG139" s="21"/>
      <c r="BH139" s="21">
        <f>(($E$249*Visualisation!$Q$125)+($E$250*Visualisation!$Q$125)+($E$251*Visualisation!$Q$125)+($E$252*Visualisation!$Q$125)+($E$253*Visualisation!$Q$125)+($E$254*Visualisation!$Q$125)+($E$255*Visualisation!$Q$125)+($E$256*Visualisation!$Q$125)+($E$257*Visualisation!$Q$125)+($E$258*Visualisation!$Q$125)+($E$259*Visualisation!$Q$125)+($E$260*Visualisation!$Q$125)+($E$261*Visualisation!$Q$125)+($E$262*Visualisation!$Q$125)+($E$263*Visualisation!$Q$125)+($E$264*Visualisation!$Q$125))*$BD$86</f>
        <v>-0.35736758300063531</v>
      </c>
      <c r="BI139" s="21">
        <f>($C$251*Visualisation!$Q$125)+($D$251*Visualisation!$Q$125)+($E$251*Visualisation!$Q$125)+($F$251*Visualisation!$Q$125)+($G$251*Visualisation!$Q$125)+($H$251*Visualisation!$Q$125)+($I$251*Visualisation!$Q$125)+($J$251*Visualisation!$Q$125)+($K$251*Visualisation!$Q$125)+($L$251*Visualisation!$Q$125)+($M$251*Visualisation!$Q$125)+($N$251*Visualisation!$Q$125)+($O$251*Visualisation!$Q$125)+($P$251*Visualisation!$Q$125)+($Q$251*Visualisation!$Q$125)+($R$251*Visualisation!$Q$125)</f>
        <v>2.1656735124742403</v>
      </c>
      <c r="BJ139" s="21"/>
      <c r="BK139" s="21"/>
      <c r="BL139" s="21">
        <f>(($F$249*Visualisation!$Q$125)+($F$250*Visualisation!$Q$125)+($F$251*Visualisation!$Q$125)+($F$252*Visualisation!$Q$125)+($F$253*Visualisation!$Q$125)+($F$254*Visualisation!$Q$125)+($F$255*Visualisation!$Q$125)+($F$256*Visualisation!$Q$125)+($F$257*Visualisation!$Q$125)+($F$258*Visualisation!$Q$125)+($F$259*Visualisation!$Q$125)+($F$260*Visualisation!$Q$125)+($F$261*Visualisation!$Q$125)+($F$262*Visualisation!$Q$125)+($F$263*Visualisation!$Q$125)+($F$264*Visualisation!$Q$125))*$BD$86</f>
        <v>-1.8390157343264768</v>
      </c>
      <c r="BM139" s="21">
        <f>($C$252*Visualisation!$Q$125)+($D$252*Visualisation!$Q$125)+($E$252*Visualisation!$Q$125)+($F$252*Visualisation!$Q$125)+($G$252*Visualisation!$Q$125)+($H$252*Visualisation!$Q$125)+($I$252*Visualisation!$Q$125)+($J$252*Visualisation!$Q$125)+($K$252*Visualisation!$Q$125)+($L$252*Visualisation!$Q$125)+($M$252*Visualisation!$Q$125)+($N$252*Visualisation!$Q$125)+($O$252*Visualisation!$Q$125)+($P$252*Visualisation!$Q$125)+($Q$252*Visualisation!$Q$125)+($R$252*Visualisation!$Q$125)</f>
        <v>0</v>
      </c>
      <c r="BN139" s="21"/>
      <c r="BO139" s="21"/>
      <c r="BP139" s="21">
        <f>(($G$249*Visualisation!$Q$125)+($G$250*Visualisation!$Q$125)+($G$251*Visualisation!$Q$125)+($G$252*Visualisation!$Q$125)+($G$253*Visualisation!$Q$125)+($G$254*Visualisation!$Q$125)+($G$255*Visualisation!$Q$125)+($G$256*Visualisation!$Q$125)+($G$257*Visualisation!$Q$125)+($G$258*Visualisation!$Q$125)+($G$259*Visualisation!$Q$125)+($G$260*Visualisation!$Q$125)+($G$261*Visualisation!$Q$125)+($G$262*Visualisation!$Q$125)+($G$263*Visualisation!$Q$125)+($G$264*Visualisation!$Q$125))*$BD$86</f>
        <v>-1.8390157343264768</v>
      </c>
      <c r="BQ139" s="21">
        <f>($C$253*Visualisation!$Q$125)+($D$253*Visualisation!$Q$125)+($E$253*Visualisation!$Q$125)+($F$253*Visualisation!$Q$125)+($G$253*Visualisation!$Q$125)+($H$253*Visualisation!$Q$125)+($I$253*Visualisation!$Q$125)+($J$253*Visualisation!$Q$125)+($K$253*Visualisation!$Q$125)+($L$253*Visualisation!$Q$125)+($M$253*Visualisation!$Q$125)+($N$253*Visualisation!$Q$125)+($O$253*Visualisation!$Q$125)+($P$253*Visualisation!$Q$125)+($Q$253*Visualisation!$Q$125)+($R$253*Visualisation!$Q$125)</f>
        <v>0</v>
      </c>
      <c r="BR139" s="21"/>
      <c r="BS139" s="21"/>
      <c r="BT139" s="21">
        <f>(($H$249*Visualisation!$Q$125)+($H$250*Visualisation!$Q$125)+($H$251*Visualisation!$Q$125)+($H$252*Visualisation!$Q$125)+($H$253*Visualisation!$Q$125)+($H$254*Visualisation!$Q$125)+($H$255*Visualisation!$Q$125)+($H$256*Visualisation!$Q$125)+($H$257*Visualisation!$Q$125)+($H$258*Visualisation!$Q$125)+($H$259*Visualisation!$Q$125)+($H$260*Visualisation!$Q$125)+($H$261*Visualisation!$Q$125)+($H$262*Visualisation!$Q$125)+($H$263*Visualisation!$Q$125)+($H$264*Visualisation!$Q$125))*$BD$86</f>
        <v>-0.35736758300063531</v>
      </c>
      <c r="BU139" s="21">
        <f>($C$254*Visualisation!$Q$125)+($D$254*Visualisation!$Q$125)+($E$254*Visualisation!$Q$125)+($F$254*Visualisation!$Q$125)+($G$254*Visualisation!$Q$125)+($H$254*Visualisation!$Q$125)+($I$254*Visualisation!$Q$125)+($J$254*Visualisation!$Q$125)+($K$254*Visualisation!$Q$125)+($L$254*Visualisation!$Q$125)+($M$254*Visualisation!$Q$125)+($N$254*Visualisation!$Q$125)+($O$254*Visualisation!$Q$125)+($P$254*Visualisation!$Q$125)+($Q$254*Visualisation!$Q$125)+($R$254*Visualisation!$Q$125)</f>
        <v>2.1656735124742403</v>
      </c>
      <c r="BV139" s="21"/>
      <c r="BW139" s="21"/>
      <c r="BX139" s="21">
        <f>(($I$249*Visualisation!$Q$125)+($I$250*Visualisation!$Q$125)+($I$251*Visualisation!$Q$125)+($I$252*Visualisation!$Q$125)+($I$253*Visualisation!$Q$125)+($I$254*Visualisation!$Q$125)+($I$255*Visualisation!$Q$125)+($I$256*Visualisation!$Q$125)+($I$257*Visualisation!$Q$125)+($I$258*Visualisation!$Q$125)+($I$259*Visualisation!$Q$125)+($I$260*Visualisation!$Q$125)+($I$261*Visualisation!$Q$125)+($I$262*Visualisation!$Q$125)+($I$263*Visualisation!$Q$125)+($I$264*Visualisation!$Q$125))*$BD$86</f>
        <v>-1.8390157343264768</v>
      </c>
      <c r="BY139" s="21">
        <f>($C$255*Visualisation!$Q$125)+($D$255*Visualisation!$Q$125)+($E$255*Visualisation!$Q$125)+($F$255*Visualisation!$Q$125)+($G$255*Visualisation!$Q$125)+($H$255*Visualisation!$Q$125)+($I$255*Visualisation!$Q$125)+($J$255*Visualisation!$Q$125)+($K$255*Visualisation!$Q$125)+($L$255*Visualisation!$Q$125)+($M$255*Visualisation!$Q$125)+($N$255*Visualisation!$Q$125)+($O$255*Visualisation!$Q$125)+($P$255*Visualisation!$Q$125)+($Q$255*Visualisation!$Q$125)+($R$255*Visualisation!$Q$125)</f>
        <v>0</v>
      </c>
      <c r="BZ139" s="2"/>
      <c r="CB139" s="21">
        <f>(($J$249*Visualisation!$Q$125)+($J$250*Visualisation!$Q$125)+($J$251*Visualisation!$Q$125)+($J$252*Visualisation!$Q$125)+($J$253*Visualisation!$Q$125)+($J$254*Visualisation!$Q$125)+($J$255*Visualisation!$Q$125)+($J$256*Visualisation!$Q$125)+($J$257*Visualisation!$Q$125)+($J$258*Visualisation!$Q$125)+($J$259*Visualisation!$Q$125)+($J$260*Visualisation!$Q$125)+($J$261*Visualisation!$Q$125)+($J$262*Visualisation!$Q$125)+($J$263*Visualisation!$Q$125)+($J$264*Visualisation!$Q$125))*$BD$86</f>
        <v>-1.8390157343264768</v>
      </c>
      <c r="CC139" s="21">
        <f>($C$256*Visualisation!$Q$125)+($D$256*Visualisation!$Q$125)+($E$256*Visualisation!$Q$125)+($F$256*Visualisation!$Q$125)+($G$256*Visualisation!$Q$125)+($H$256*Visualisation!$Q$125)+($I$256*Visualisation!$Q$125)+($J$256*Visualisation!$Q$125)+($K$256*Visualisation!$Q$125)+($L$256*Visualisation!$Q$125)+($M$256*Visualisation!$Q$125)+($N$256*Visualisation!$Q$125)+($O$256*Visualisation!$Q$125)+($P$256*Visualisation!$Q$125)+($Q$256*Visualisation!$Q$125)+($R$256*Visualisation!$Q$125)</f>
        <v>0</v>
      </c>
      <c r="CD139" s="2"/>
      <c r="CF139" s="21">
        <f>(($K$249*Visualisation!$Q$125)+($K$250*Visualisation!$Q$125)+($K$251*Visualisation!$Q$125)+($K$252*Visualisation!$Q$125)+($K$253*Visualisation!$Q$125)+($K$254*Visualisation!$Q$125)+($K$255*Visualisation!$Q$125)+($K$256*Visualisation!$Q$125)+($K$257*Visualisation!$Q$125)+($K$258*Visualisation!$Q$125)+($K$259*Visualisation!$Q$125)+($K$260*Visualisation!$Q$125)+($K$261*Visualisation!$Q$125)+($K$262*Visualisation!$Q$125)+($K$263*Visualisation!$Q$125)+($K$264*Visualisation!$Q$125))*$BD$86</f>
        <v>-0.35736758300063531</v>
      </c>
      <c r="CG139" s="21">
        <f>($C$257*Visualisation!$Q$125)+($D$257*Visualisation!$Q$125)+($E$257*Visualisation!$Q$125)+($F$257*Visualisation!$Q$125)+($G$257*Visualisation!$Q$125)+($H$257*Visualisation!$Q$125)+($I$257*Visualisation!$Q$125)+($J$257*Visualisation!$Q$125)+($K$257*Visualisation!$Q$125)+($L$257*Visualisation!$Q$125)+($M$257*Visualisation!$Q$125)+($N$257*Visualisation!$Q$125)+($O$257*Visualisation!$Q$125)+($P$257*Visualisation!$Q$125)+($Q$257*Visualisation!$Q$125)+($R$257*Visualisation!$Q$125)</f>
        <v>2.1656735124742403</v>
      </c>
      <c r="CH139" s="2"/>
      <c r="CJ139" s="21">
        <f>(($L$249*Visualisation!$Q$125)+($L$250*Visualisation!$Q$125)+($L$251*Visualisation!$Q$125)+($L$252*Visualisation!$Q$125)+($L$253*Visualisation!$Q$125)+($L$254*Visualisation!$Q$125)+($L$255*Visualisation!$Q$125)+($L$256*Visualisation!$Q$125)+($L$257*Visualisation!$Q$125)+($L$258*Visualisation!$Q$125)+($L$259*Visualisation!$Q$125)+($L$260*Visualisation!$Q$125)+($L$261*Visualisation!$Q$125)+($L$262*Visualisation!$Q$125)+($L$263*Visualisation!$Q$125)+($L$264*Visualisation!$Q$125))*$BD$86</f>
        <v>-1.8390157343264768</v>
      </c>
      <c r="CK139" s="21">
        <f>($C$258*Visualisation!$Q$125)+($D$258*Visualisation!$Q$125)+($E$258*Visualisation!$Q$125)+($F$258*Visualisation!$Q$125)+($G$258*Visualisation!$Q$125)+($H$258*Visualisation!$Q$125)+($I$258*Visualisation!$Q$125)+($J$258*Visualisation!$Q$125)+($K$258*Visualisation!$Q$125)+($L$258*Visualisation!$Q$125)+($M$258*Visualisation!$Q$125)+($N$258*Visualisation!$Q$125)+($O$258*Visualisation!$Q$125)+($P$258*Visualisation!$Q$125)+($Q$258*Visualisation!$Q$125)+($R$258*Visualisation!$Q$125)</f>
        <v>0</v>
      </c>
      <c r="CL139" s="2"/>
      <c r="CN139" s="21">
        <f>(($M$249*Visualisation!$Q$125)+($M$250*Visualisation!$Q$125)+($M$251*Visualisation!$Q$125)+($M$252*Visualisation!$Q$125)+($M$253*Visualisation!$Q$125)+($M$254*Visualisation!$Q$125)+($M$255*Visualisation!$Q$125)+($M$256*Visualisation!$Q$125)+($M$257*Visualisation!$Q$125)+($M$258*Visualisation!$Q$125)+($M$259*Visualisation!$Q$125)+($M$260*Visualisation!$Q$125)+($M$261*Visualisation!$Q$125)+($M$262*Visualisation!$Q$125)+($M$263*Visualisation!$Q$125)+($M$264*Visualisation!$Q$125))*$BD$86</f>
        <v>-1.8390157343264768</v>
      </c>
      <c r="CO139" s="21">
        <f>($C$259*Visualisation!$Q$125)+($D$259*Visualisation!$Q$125)+($E$259*Visualisation!$Q$125)+($F$259*Visualisation!$Q$125)+($G$259*Visualisation!$Q$125)+($H$259*Visualisation!$Q$125)+($I$259*Visualisation!$Q$125)+($J$259*Visualisation!$Q$125)+($K$259*Visualisation!$Q$125)+($L$259*Visualisation!$Q$125)+($M$259*Visualisation!$Q$125)+($N$259*Visualisation!$Q$125)+($O$259*Visualisation!$Q$125)+($P$259*Visualisation!$Q$125)+($Q$259*Visualisation!$Q$125)+($R$259*Visualisation!$Q$125)</f>
        <v>0</v>
      </c>
      <c r="CP139" s="2"/>
      <c r="CR139" s="21">
        <f>(($N$249*Visualisation!$Q$125)+($N$250*Visualisation!$Q$125)+($N$251*Visualisation!$Q$125)+($N$252*Visualisation!$Q$125)+($N$253*Visualisation!$Q$125)+($N$254*Visualisation!$Q$125)+($N$255*Visualisation!$Q$125)+($N$256*Visualisation!$Q$125)+($N$257*Visualisation!$Q$125)+($N$258*Visualisation!$Q$125)+($N$259*Visualisation!$Q$125)+($N$260*Visualisation!$Q$125)+($N$261*Visualisation!$Q$125)+($N$262*Visualisation!$Q$125)+($N$263*Visualisation!$Q$125)+($N$264*Visualisation!$Q$125))*$BD$86</f>
        <v>-0.35736758300063531</v>
      </c>
      <c r="CS139" s="21">
        <f>($C$260*Visualisation!$Q$125)+($D$260*Visualisation!$Q$125)+($E$260*Visualisation!$Q$125)+($F$260*Visualisation!$Q$125)+($G$260*Visualisation!$Q$125)+($H$260*Visualisation!$Q$125)+($I$260*Visualisation!$Q$125)+($J$260*Visualisation!$Q$125)+($K$260*Visualisation!$Q$125)+($L$260*Visualisation!$Q$125)+($M$260*Visualisation!$Q$125)+($N$260*Visualisation!$Q$125)+($O$260*Visualisation!$Q$125)+($P$260*Visualisation!$Q$125)+($Q$260*Visualisation!$Q$125)+($R$260*Visualisation!$Q$125)</f>
        <v>2.1656735124742403</v>
      </c>
      <c r="CT139" s="2"/>
      <c r="CV139" s="21">
        <f>(($O$249*Visualisation!$Q$125)+($O$250*Visualisation!$Q$125)+($O$251*Visualisation!$Q$125)+($O$252*Visualisation!$Q$125)+($O$253*Visualisation!$Q$125)+($O$254*Visualisation!$Q$125)+($O$255*Visualisation!$Q$125)+($O$256*Visualisation!$Q$125)+($O$257*Visualisation!$Q$125)+($O$258*Visualisation!$Q$125)+($O$259*Visualisation!$Q$125)+($O$260*Visualisation!$Q$125)+($O$261*Visualisation!$Q$125)+($O$262*Visualisation!$Q$125)+($O$263*Visualisation!$Q$125)+($O$264*Visualisation!$Q$125))*$BD$86</f>
        <v>0</v>
      </c>
      <c r="CW139" s="21">
        <f>($C$261*Visualisation!$Q$125)+($D$261*Visualisation!$Q$125)+($E$261*Visualisation!$Q$125)+($F$261*Visualisation!$Q$125)+($G$261*Visualisation!$Q$125)+($H$261*Visualisation!$Q$125)+($I$261*Visualisation!$Q$125)+($J$261*Visualisation!$Q$125)+($K$261*Visualisation!$Q$125)+($L$261*Visualisation!$Q$125)+($M$261*Visualisation!$Q$125)+($N$261*Visualisation!$Q$125)+($O$261*Visualisation!$Q$125)+($P$261*Visualisation!$Q$125)+($Q$261*Visualisation!$Q$125)+($R$261*Visualisation!$Q$125)</f>
        <v>3.3353219387713975</v>
      </c>
      <c r="CX139" s="2"/>
      <c r="CZ139" s="21">
        <f>(($P$249*Visualisation!$Q$125)+($P$250*Visualisation!$Q$125)+($P$251*Visualisation!$Q$125)+($P$252*Visualisation!$Q$125)+($P$253*Visualisation!$Q$125)+($P$254*Visualisation!$Q$125)+($P$255*Visualisation!$Q$125)+($P$256*Visualisation!$Q$125)+($P$257*Visualisation!$Q$125)+($P$258*Visualisation!$Q$125)+($P$259*Visualisation!$Q$125)+($P$260*Visualisation!$Q$125)+($P$261*Visualisation!$Q$125)+($P$262*Visualisation!$Q$125)+($P$263*Visualisation!$Q$125)+($P$264*Visualisation!$Q$125))*$BD$86</f>
        <v>-1.8390157343264768</v>
      </c>
      <c r="DA139" s="21">
        <f>($C$262*Visualisation!$Q$125)+($D$262*Visualisation!$Q$125)+($E$262*Visualisation!$Q$125)+($F$262*Visualisation!$Q$125)+($G$262*Visualisation!$Q$125)+($H$262*Visualisation!$Q$125)+($I$262*Visualisation!$Q$125)+($J$262*Visualisation!$Q$125)+($K$262*Visualisation!$Q$125)+($L$262*Visualisation!$Q$125)+($M$262*Visualisation!$Q$125)+($N$262*Visualisation!$Q$125)+($O$262*Visualisation!$Q$125)+($P$262*Visualisation!$Q$125)+($Q$262*Visualisation!$Q$125)+($R$262*Visualisation!$Q$125)</f>
        <v>0</v>
      </c>
      <c r="DB139" s="2"/>
      <c r="DD139" s="21">
        <f>(($Q$249*Visualisation!$Q$125)+($Q$250*Visualisation!$Q$125)+($Q$251*Visualisation!$Q$125)+($Q$252*Visualisation!$Q$125)+($Q$253*Visualisation!$Q$125)+($Q$254*Visualisation!$Q$125)+($Q$255*Visualisation!$Q$125)+($Q$256*Visualisation!$Q$125)+($Q$257*Visualisation!$Q$125)+($Q$258*Visualisation!$Q$125)+($Q$259*Visualisation!$Q$125)+($Q$260*Visualisation!$Q$125)+($Q$261*Visualisation!$Q$125)+($Q$262*Visualisation!$Q$125)+($Q$263*Visualisation!$Q$125)+($Q$264*Visualisation!$Q$125))*$BD$86</f>
        <v>-9.8837873153236791E-2</v>
      </c>
      <c r="DE139" s="21">
        <f>($C$263*Visualisation!$Q$125)+($D$263*Visualisation!$Q$125)+($E$263*Visualisation!$Q$125)+($F$263*Visualisation!$Q$125)+($G$263*Visualisation!$Q$125)+($H$263*Visualisation!$Q$125)+($I$263*Visualisation!$Q$125)+($J$263*Visualisation!$Q$125)+($K$263*Visualisation!$Q$125)+($L$263*Visualisation!$Q$125)+($M$263*Visualisation!$Q$125)+($N$263*Visualisation!$Q$125)+($O$263*Visualisation!$Q$125)+($P$263*Visualisation!$Q$125)+($Q$263*Visualisation!$Q$125)+($R$263*Visualisation!$Q$125)</f>
        <v>2.7461118866543126</v>
      </c>
      <c r="DF139" s="2"/>
      <c r="DH139" s="21">
        <f>(($R$249*Visualisation!$Q$125)+($R$250*Visualisation!$Q$125)+($R$251*Visualisation!$Q$125)+($R$252*Visualisation!$Q$125)+($R$253*Visualisation!$Q$125)+($R$254*Visualisation!$Q$125)+($R$255*Visualisation!$Q$125)+($R$256*Visualisation!$Q$125)+($R$257*Visualisation!$Q$125)+($R$258*Visualisation!$Q$125)+($R$259*Visualisation!$Q$125)+($R$260*Visualisation!$Q$125)+($R$261*Visualisation!$Q$125)+($R$262*Visualisation!$Q$125)+($R$263*Visualisation!$Q$125)+($R$264*Visualisation!$Q$125))*$BD$86</f>
        <v>0</v>
      </c>
      <c r="DI139" s="21">
        <f>($C$264*Visualisation!$Q$125)+($D$264*Visualisation!$Q$125)+($E$264*Visualisation!$Q$125)+($F$264*Visualisation!$Q$125)+($G$264*Visualisation!$Q$125)+($H$264*Visualisation!$Q$125)+($I$264*Visualisation!$Q$125)+($J$264*Visualisation!$Q$125)+($K$264*Visualisation!$Q$125)+($L$264*Visualisation!$Q$125)+($M$264*Visualisation!$Q$125)+($N$264*Visualisation!$Q$125)+($O$264*Visualisation!$Q$125)+($P$264*Visualisation!$Q$125)+($Q$264*Visualisation!$Q$125)+($R$264*Visualisation!$Q$125)</f>
        <v>3.3353219387713975</v>
      </c>
      <c r="DJ139" s="2"/>
      <c r="DO139" s="253"/>
    </row>
    <row r="140" spans="1:119">
      <c r="M140" s="1"/>
      <c r="N140" s="1"/>
      <c r="O140" s="1"/>
      <c r="P140" s="1"/>
      <c r="Q140" s="1"/>
      <c r="R140" s="1"/>
      <c r="S140" s="1"/>
      <c r="T140" s="1"/>
      <c r="U140" s="1"/>
      <c r="V140" s="1"/>
      <c r="W140" s="249"/>
      <c r="X140" s="2"/>
      <c r="Y140" s="2"/>
      <c r="Z140" s="2"/>
      <c r="AA140" s="27"/>
      <c r="AB140" s="2"/>
      <c r="AC140" s="2"/>
      <c r="AD140" s="2"/>
      <c r="AE140" s="2"/>
      <c r="AF140" s="2"/>
      <c r="AG140" s="2"/>
      <c r="AH140" s="2"/>
      <c r="AI140" s="2"/>
      <c r="AJ140" s="1"/>
      <c r="AK140" s="11"/>
      <c r="AL140" s="11"/>
      <c r="AM140" s="11"/>
      <c r="AN140" s="11"/>
      <c r="AO140" s="11"/>
      <c r="AP140" s="11"/>
      <c r="AQ140" s="11"/>
      <c r="AR140" s="1"/>
      <c r="AS140" s="1"/>
      <c r="AT140" s="1"/>
      <c r="AU140" s="1"/>
      <c r="AV140" s="249"/>
      <c r="AX140" s="11"/>
      <c r="AY140" s="212" t="s">
        <v>246</v>
      </c>
      <c r="AZ140" s="214"/>
      <c r="BA140" s="214"/>
      <c r="BB140" s="214">
        <f>BA141-AZ141</f>
        <v>-2.8350239040235135</v>
      </c>
      <c r="BC140" s="21"/>
      <c r="BD140" s="214"/>
      <c r="BE140" s="214"/>
      <c r="BF140" s="214">
        <f>BE141-BD141</f>
        <v>-2.7899800350716819</v>
      </c>
      <c r="BG140" s="21"/>
      <c r="BH140" s="178"/>
      <c r="BI140" s="178"/>
      <c r="BJ140" s="214">
        <f>BI141-BH141</f>
        <v>4.3320135058603038</v>
      </c>
      <c r="BK140" s="21"/>
      <c r="BL140" s="178"/>
      <c r="BM140" s="178"/>
      <c r="BN140" s="214">
        <f>BM141-BL141</f>
        <v>-3.330034430847256</v>
      </c>
      <c r="BO140" s="21"/>
      <c r="BP140" s="178"/>
      <c r="BQ140" s="178"/>
      <c r="BR140" s="214">
        <f>BQ141-BP141</f>
        <v>-3.294413769144374</v>
      </c>
      <c r="BS140" s="21"/>
      <c r="BT140" s="178"/>
      <c r="BU140" s="178"/>
      <c r="BV140" s="214">
        <f>BU141-BT141</f>
        <v>5.0112757526617537</v>
      </c>
      <c r="BW140" s="21"/>
      <c r="BX140" s="178"/>
      <c r="BY140" s="219"/>
      <c r="BZ140" s="214">
        <f>BY141-BX141</f>
        <v>-4.9640654164026454</v>
      </c>
      <c r="CB140" s="178"/>
      <c r="CC140" s="219"/>
      <c r="CD140" s="214">
        <f>CC141-CB141</f>
        <v>-4.9376689503944169</v>
      </c>
      <c r="CF140" s="178"/>
      <c r="CG140" s="219"/>
      <c r="CH140" s="214">
        <f>CG141-CF141</f>
        <v>1.9832121948693846</v>
      </c>
      <c r="CJ140" s="178"/>
      <c r="CK140" s="219"/>
      <c r="CL140" s="214">
        <f>CK141-CJ141</f>
        <v>-3.5423314687642438</v>
      </c>
      <c r="CN140" s="178"/>
      <c r="CO140" s="219"/>
      <c r="CP140" s="214">
        <f>CO141-CN141</f>
        <v>-3.5285856286757427</v>
      </c>
      <c r="CR140" s="178"/>
      <c r="CS140" s="219"/>
      <c r="CT140" s="214">
        <f>CS141-CR141</f>
        <v>3.3264076512351974</v>
      </c>
      <c r="CV140" s="178"/>
      <c r="CW140" s="219"/>
      <c r="CX140" s="214">
        <f>CW141-CV141</f>
        <v>5.2501667120120752</v>
      </c>
      <c r="CZ140" s="178"/>
      <c r="DA140" s="219"/>
      <c r="DB140" s="214">
        <f>DA141-CZ141</f>
        <v>-2.9028140510715055</v>
      </c>
      <c r="DD140" s="178"/>
      <c r="DE140" s="219"/>
      <c r="DF140" s="214">
        <f>DE141-DD141</f>
        <v>6.2894773961162551</v>
      </c>
      <c r="DH140" s="178"/>
      <c r="DI140" s="219"/>
      <c r="DJ140" s="214">
        <f>DI141-DH141</f>
        <v>5.9517493272585789</v>
      </c>
      <c r="DO140" s="253"/>
    </row>
    <row r="141" spans="1:119">
      <c r="M141" s="1"/>
      <c r="N141" s="1"/>
      <c r="O141" s="1"/>
      <c r="P141" s="1"/>
      <c r="Q141" s="1"/>
      <c r="R141" s="1"/>
      <c r="S141" s="1"/>
      <c r="T141" s="1"/>
      <c r="U141" s="1"/>
      <c r="V141" s="1"/>
      <c r="W141" s="249"/>
      <c r="X141" s="2"/>
      <c r="Y141" s="2"/>
      <c r="Z141" s="2"/>
      <c r="AA141" s="27"/>
      <c r="AB141" s="2"/>
      <c r="AC141" s="2"/>
      <c r="AD141" s="2"/>
      <c r="AE141" s="2"/>
      <c r="AF141" s="2"/>
      <c r="AG141" s="2"/>
      <c r="AH141" s="2"/>
      <c r="AI141" s="2"/>
      <c r="AJ141" s="1"/>
      <c r="AK141" s="11"/>
      <c r="AL141" s="11"/>
      <c r="AM141" s="11"/>
      <c r="AN141" s="11"/>
      <c r="AO141" s="11"/>
      <c r="AP141" s="11"/>
      <c r="AQ141" s="11"/>
      <c r="AR141" s="1"/>
      <c r="AS141" s="1"/>
      <c r="AT141" s="1"/>
      <c r="AU141" s="1"/>
      <c r="AV141" s="249"/>
      <c r="AX141" s="11"/>
      <c r="AY141" s="213" t="s">
        <v>253</v>
      </c>
      <c r="AZ141" s="178">
        <f>SUM(AZ131:AZ139)*$BD$86</f>
        <v>3.7847525287803925</v>
      </c>
      <c r="BA141" s="178">
        <f>SUM(BA131:BA139)</f>
        <v>0.94972862475687925</v>
      </c>
      <c r="BB141" s="178"/>
      <c r="BC141" s="22"/>
      <c r="BD141" s="178">
        <f>SUM(BD131:BD139)*$BD$86</f>
        <v>3.7803217171169319</v>
      </c>
      <c r="BE141" s="178">
        <f>SUM(BE131:BE139)</f>
        <v>0.99034168204524997</v>
      </c>
      <c r="BF141" s="178"/>
      <c r="BG141" s="22"/>
      <c r="BH141" s="178">
        <f>SUM(BH131:BH139)*$BD$86</f>
        <v>0.89783024727925642</v>
      </c>
      <c r="BI141" s="178">
        <f>SUM(BI131:BI139)</f>
        <v>5.2298437531395603</v>
      </c>
      <c r="BJ141" s="178"/>
      <c r="BK141" s="22"/>
      <c r="BL141" s="178">
        <f>SUM(BL131:BL139)*$BD$86</f>
        <v>3.8812566691479176</v>
      </c>
      <c r="BM141" s="178">
        <f>SUM(BM131:BM139)</f>
        <v>0.55122223830066142</v>
      </c>
      <c r="BN141" s="178"/>
      <c r="BO141" s="22"/>
      <c r="BP141" s="178">
        <f>SUM(BP131:BP139)*$BD$86</f>
        <v>3.8701683940232967</v>
      </c>
      <c r="BQ141" s="178">
        <f>SUM(BQ131:BQ139)</f>
        <v>0.57575462487892271</v>
      </c>
      <c r="BR141" s="178"/>
      <c r="BS141" s="22"/>
      <c r="BT141" s="178">
        <f>SUM(BT131:BT139)*$BD$86</f>
        <v>0.66427268199256673</v>
      </c>
      <c r="BU141" s="178">
        <f>SUM(BU131:BU139)</f>
        <v>5.6755484346543206</v>
      </c>
      <c r="BV141" s="178"/>
      <c r="BW141" s="22"/>
      <c r="BX141" s="178">
        <f>SUM(BX131:BX139)*$BD$86</f>
        <v>5.1380415394875261</v>
      </c>
      <c r="BY141" s="178">
        <f>SUM(BY131:BY139)</f>
        <v>0.17397612308488034</v>
      </c>
      <c r="BZ141" s="214"/>
      <c r="CB141" s="178">
        <f>SUM(CB131:CB139)*$BD$86</f>
        <v>5.1111649385811413</v>
      </c>
      <c r="CC141" s="178">
        <f>SUM(CC131:CC139)</f>
        <v>0.17349598818672476</v>
      </c>
      <c r="CD141" s="214"/>
      <c r="CF141" s="178">
        <f>SUM(CF131:CF139)*$BD$86</f>
        <v>2.2430124007567542</v>
      </c>
      <c r="CG141" s="178">
        <f>SUM(CG131:CG139)</f>
        <v>4.2262245956261388</v>
      </c>
      <c r="CH141" s="214"/>
      <c r="CJ141" s="178">
        <f>SUM(CJ131:CJ139)*$BD$86</f>
        <v>4.0080446739088247</v>
      </c>
      <c r="CK141" s="178">
        <f>SUM(CK131:CK139)</f>
        <v>0.46571320514458081</v>
      </c>
      <c r="CL141" s="214"/>
      <c r="CN141" s="178">
        <f>SUM(CN131:CN139)*$BD$86</f>
        <v>3.9927597152897758</v>
      </c>
      <c r="CO141" s="178">
        <f>SUM(CO131:CO139)</f>
        <v>0.46417408661403314</v>
      </c>
      <c r="CP141" s="214"/>
      <c r="CR141" s="178">
        <f>SUM(CR131:CR139)*$BD$86</f>
        <v>1.1936636853829863</v>
      </c>
      <c r="CS141" s="178">
        <f>SUM(CS131:CS139)</f>
        <v>4.5200713366181837</v>
      </c>
      <c r="CT141" s="214"/>
      <c r="CV141" s="178">
        <f>SUM(CV131:CV139)*$BD$86</f>
        <v>3.1252110132012456</v>
      </c>
      <c r="CW141" s="178">
        <f>SUM(CW131:CW139)</f>
        <v>8.3753777252133208</v>
      </c>
      <c r="CX141" s="214"/>
      <c r="CZ141" s="178">
        <f>SUM(CZ131:CZ139)*$BD$86</f>
        <v>3.7867035471515464</v>
      </c>
      <c r="DA141" s="178">
        <f>SUM(DA131:DA139)</f>
        <v>0.88388949608004097</v>
      </c>
      <c r="DB141" s="214"/>
      <c r="DD141" s="178">
        <f>SUM(DD131:DD139)*$BD$86</f>
        <v>0.40260768176362099</v>
      </c>
      <c r="DE141" s="178">
        <f>SUM(DE131:DE139)</f>
        <v>6.6920850778798764</v>
      </c>
      <c r="DF141" s="214"/>
      <c r="DH141" s="178">
        <f>SUM(DH131:DH139)*$BD$86</f>
        <v>0.85498703915334151</v>
      </c>
      <c r="DI141" s="178">
        <f>SUM(DI131:DI139)</f>
        <v>6.8067363664119203</v>
      </c>
      <c r="DJ141" s="214"/>
      <c r="DO141" s="253"/>
    </row>
    <row r="142" spans="1:119" ht="17.100000000000001" customHeight="1">
      <c r="A142" s="185" t="s">
        <v>251</v>
      </c>
      <c r="B142" s="160" t="s">
        <v>106</v>
      </c>
      <c r="C142" s="43" t="s">
        <v>301</v>
      </c>
      <c r="D142" s="43" t="s">
        <v>151</v>
      </c>
      <c r="E142" s="43" t="s">
        <v>242</v>
      </c>
      <c r="F142" s="43" t="s">
        <v>243</v>
      </c>
      <c r="G142" s="43" t="s">
        <v>244</v>
      </c>
      <c r="H142" s="43" t="s">
        <v>203</v>
      </c>
      <c r="I142" s="43" t="s">
        <v>204</v>
      </c>
      <c r="J142" s="26" t="s">
        <v>73</v>
      </c>
      <c r="K142" s="26" t="s">
        <v>72</v>
      </c>
      <c r="L142" s="26" t="s">
        <v>71</v>
      </c>
      <c r="M142" s="43" t="s">
        <v>70</v>
      </c>
      <c r="N142" s="43" t="s">
        <v>338</v>
      </c>
      <c r="O142" s="43" t="s">
        <v>89</v>
      </c>
      <c r="P142" s="43" t="s">
        <v>88</v>
      </c>
      <c r="Q142" s="43" t="s">
        <v>87</v>
      </c>
      <c r="R142" s="26" t="s">
        <v>325</v>
      </c>
      <c r="S142" s="171"/>
      <c r="T142" s="1"/>
      <c r="U142" s="1"/>
      <c r="V142" s="1"/>
      <c r="W142" s="249"/>
      <c r="X142" s="2"/>
      <c r="Y142" s="2"/>
      <c r="Z142" s="2"/>
      <c r="AA142" s="27"/>
      <c r="AB142" s="43" t="s">
        <v>301</v>
      </c>
      <c r="AC142" s="43" t="s">
        <v>151</v>
      </c>
      <c r="AD142" s="43" t="s">
        <v>242</v>
      </c>
      <c r="AE142" s="43" t="s">
        <v>243</v>
      </c>
      <c r="AF142" s="43" t="s">
        <v>244</v>
      </c>
      <c r="AG142" s="43" t="s">
        <v>203</v>
      </c>
      <c r="AH142" s="43" t="s">
        <v>204</v>
      </c>
      <c r="AI142" s="26" t="s">
        <v>73</v>
      </c>
      <c r="AJ142" s="26" t="s">
        <v>72</v>
      </c>
      <c r="AK142" s="26" t="s">
        <v>71</v>
      </c>
      <c r="AL142" s="43" t="s">
        <v>70</v>
      </c>
      <c r="AM142" s="43" t="s">
        <v>338</v>
      </c>
      <c r="AN142" s="43" t="s">
        <v>89</v>
      </c>
      <c r="AO142" s="43" t="s">
        <v>88</v>
      </c>
      <c r="AP142" s="43" t="s">
        <v>87</v>
      </c>
      <c r="AQ142" s="26" t="s">
        <v>325</v>
      </c>
      <c r="AR142" s="1"/>
      <c r="AS142" s="1"/>
      <c r="AT142" s="1"/>
      <c r="AU142" s="1"/>
      <c r="AV142" s="249"/>
      <c r="AX142" s="11"/>
      <c r="DO142" s="253"/>
    </row>
    <row r="143" spans="1:119" ht="15.75">
      <c r="A143" s="184">
        <v>67</v>
      </c>
      <c r="B143" s="161" t="s">
        <v>118</v>
      </c>
      <c r="C143" s="181" t="s">
        <v>42</v>
      </c>
      <c r="D143" s="155" t="s">
        <v>43</v>
      </c>
      <c r="E143" s="155" t="s">
        <v>44</v>
      </c>
      <c r="F143" s="155" t="s">
        <v>334</v>
      </c>
      <c r="G143" s="155" t="s">
        <v>161</v>
      </c>
      <c r="H143" s="155" t="s">
        <v>162</v>
      </c>
      <c r="I143" s="155" t="s">
        <v>56</v>
      </c>
      <c r="J143" s="155" t="s">
        <v>57</v>
      </c>
      <c r="K143" s="155" t="s">
        <v>58</v>
      </c>
      <c r="L143" s="155" t="s">
        <v>306</v>
      </c>
      <c r="M143" s="155" t="s">
        <v>307</v>
      </c>
      <c r="N143" s="155" t="s">
        <v>308</v>
      </c>
      <c r="O143" s="155" t="s">
        <v>309</v>
      </c>
      <c r="P143" s="155" t="s">
        <v>310</v>
      </c>
      <c r="Q143" s="155" t="s">
        <v>311</v>
      </c>
      <c r="R143" s="155" t="s">
        <v>205</v>
      </c>
      <c r="S143" s="170" t="s">
        <v>340</v>
      </c>
      <c r="T143" s="167">
        <f>Svalues!U70</f>
        <v>1.1435221003766019E-2</v>
      </c>
      <c r="U143" s="1"/>
      <c r="V143" s="1"/>
      <c r="W143" s="249"/>
      <c r="X143" s="2"/>
      <c r="Y143" s="2"/>
      <c r="Z143" s="2"/>
      <c r="AA143" s="158" t="s">
        <v>184</v>
      </c>
      <c r="AB143" s="181" t="s">
        <v>42</v>
      </c>
      <c r="AC143" s="155" t="s">
        <v>43</v>
      </c>
      <c r="AD143" s="155" t="s">
        <v>44</v>
      </c>
      <c r="AE143" s="155" t="s">
        <v>334</v>
      </c>
      <c r="AF143" s="155" t="s">
        <v>161</v>
      </c>
      <c r="AG143" s="155" t="s">
        <v>162</v>
      </c>
      <c r="AH143" s="155" t="s">
        <v>56</v>
      </c>
      <c r="AI143" s="155" t="s">
        <v>57</v>
      </c>
      <c r="AJ143" s="155" t="s">
        <v>58</v>
      </c>
      <c r="AK143" s="155" t="s">
        <v>306</v>
      </c>
      <c r="AL143" s="155" t="s">
        <v>307</v>
      </c>
      <c r="AM143" s="155" t="s">
        <v>308</v>
      </c>
      <c r="AN143" s="155" t="s">
        <v>309</v>
      </c>
      <c r="AO143" s="155" t="s">
        <v>310</v>
      </c>
      <c r="AP143" s="155" t="s">
        <v>311</v>
      </c>
      <c r="AQ143" s="155" t="s">
        <v>205</v>
      </c>
      <c r="AR143" s="154" t="s">
        <v>86</v>
      </c>
      <c r="AS143" s="1"/>
      <c r="AT143" s="1"/>
      <c r="AU143" s="1"/>
      <c r="AV143" s="249"/>
      <c r="AX143" s="11"/>
      <c r="DO143" s="253"/>
    </row>
    <row r="144" spans="1:119">
      <c r="A144" s="35" t="s">
        <v>51</v>
      </c>
      <c r="B144" s="159" t="s">
        <v>230</v>
      </c>
      <c r="C144" s="162">
        <f>IF((Visualisation!$E$67-Visualisation!E$67)&gt;0,(1-(EXP(-(((Visualisation!$E$67-Visualisation!E$67)^2)/(2*($T$143^2)))))),0)</f>
        <v>0</v>
      </c>
      <c r="D144" s="162">
        <f>IF((Visualisation!$E$67-Visualisation!F$67)&gt;0,(1-(EXP(-(((Visualisation!$E$67-Visualisation!F$67)^2)/(2*($T$143^2)))))),0)</f>
        <v>0</v>
      </c>
      <c r="E144" s="162">
        <f>IF((Visualisation!$E$67-Visualisation!G$67)&gt;0,(1-(EXP(-(((Visualisation!$E$67-Visualisation!G$67)^2)/(2*($T$143^2)))))),0)</f>
        <v>1.4608910561741961E-4</v>
      </c>
      <c r="F144" s="162">
        <f>IF((Visualisation!$E$67-Visualisation!H$67)&gt;0,(1-(EXP(-(((Visualisation!$E$67-Visualisation!H$67)^2)/(2*($T$143^2)))))),0)</f>
        <v>3.7956143685913268E-4</v>
      </c>
      <c r="G144" s="162">
        <f>IF((Visualisation!$E$67-Visualisation!I$67)&gt;0,(1-(EXP(-(((Visualisation!$E$67-Visualisation!I$67)^2)/(2*($T$143^2)))))),0)</f>
        <v>4.6277343594169906E-4</v>
      </c>
      <c r="H144" s="162">
        <f>IF((Visualisation!$E$67-Visualisation!J$67)&gt;0,(1-(EXP(-(((Visualisation!$E$67-Visualisation!J$67)^2)/(2*($T$143^2)))))),0)</f>
        <v>6.9104708696077211E-4</v>
      </c>
      <c r="I144" s="162">
        <f>IF((Visualisation!$E$67-Visualisation!K$67)&gt;0,(1-(EXP(-(((Visualisation!$E$67-Visualisation!K$67)^2)/(2*($T$143^2)))))),0)</f>
        <v>0.40891423068717414</v>
      </c>
      <c r="J144" s="162">
        <f>IF((Visualisation!$E$67-Visualisation!L$67)&gt;0,(1-(EXP(-(((Visualisation!$E$67-Visualisation!L$67)^2)/(2*($T$143^2)))))),0)</f>
        <v>0.40929566326723665</v>
      </c>
      <c r="K144" s="162">
        <f>IF((Visualisation!$E$67-Visualisation!M$67)&gt;0,(1-(EXP(-(((Visualisation!$E$67-Visualisation!M$67)^2)/(2*($T$143^2)))))),0)</f>
        <v>0.45427670203309056</v>
      </c>
      <c r="L144" s="162">
        <f>IF((Visualisation!$E$67-Visualisation!N$67)&gt;0,(1-(EXP(-(((Visualisation!$E$67-Visualisation!N$67)^2)/(2*($T$143^2)))))),0)</f>
        <v>0</v>
      </c>
      <c r="M144" s="162">
        <f>IF((Visualisation!$E$67-Visualisation!O$67)&gt;0,(1-(EXP(-(((Visualisation!$E$67-Visualisation!O$67)^2)/(2*($T$143^2)))))),0)</f>
        <v>0</v>
      </c>
      <c r="N144" s="162">
        <f>IF((Visualisation!$E$67-Visualisation!P$67)&gt;0,(1-(EXP(-(((Visualisation!$E$67-Visualisation!P$67)^2)/(2*($T$143^2)))))),0)</f>
        <v>0</v>
      </c>
      <c r="O144" s="162">
        <f>IF((Visualisation!$E$67-Visualisation!Q$67)&gt;0,(1-(EXP(-(((Visualisation!$E$67-Visualisation!Q$67)^2)/(2*($T$143^2)))))),0)</f>
        <v>0.98326254314749384</v>
      </c>
      <c r="P144" s="162">
        <f>IF((Visualisation!$E$67-Visualisation!R$67)&gt;0,(1-(EXP(-(((Visualisation!$E$67-Visualisation!R$67)^2)/(2*($T$143^2)))))),0)</f>
        <v>6.0952796449154079E-4</v>
      </c>
      <c r="Q144" s="162">
        <f>IF((Visualisation!$E$67-Visualisation!S$67)&gt;0,(1-(EXP(-(((Visualisation!$E$67-Visualisation!S$67)^2)/(2*($T$143^2)))))),0)</f>
        <v>5.1657066647869954E-4</v>
      </c>
      <c r="R144" s="162">
        <f>IF((Visualisation!$E$67-Visualisation!T$67)&gt;0,(1-(EXP(-(((Visualisation!$E$67-Visualisation!T$67)^2)/(2*($T$143^2)))))),0)</f>
        <v>0</v>
      </c>
      <c r="S144" s="19"/>
      <c r="T144" s="2"/>
      <c r="U144" s="1"/>
      <c r="V144" s="1"/>
      <c r="W144" s="249"/>
      <c r="X144" s="2"/>
      <c r="Y144" s="2"/>
      <c r="Z144" s="2"/>
      <c r="AA144" s="188" t="s">
        <v>297</v>
      </c>
      <c r="AB144" s="21">
        <f>IFERROR((C81*Visualisation!$Q$117)+(C102*Visualisation!$Q$118)+(C123*Visualisation!$Q$119)+(C144*Visualisation!$Q$120)+(C165*Visualisation!$Q$121)+(C186*Visualisation!$Q$122)+(C207*Visualisation!$Q$123)+(C228*Visualisation!$Q$124)+(C249*Visualisation!$Q$125),"-")</f>
        <v>0</v>
      </c>
      <c r="AC144" s="21">
        <f>IFERROR((D81*Visualisation!$Q$117)+(D102*Visualisation!$Q$118)+(D123*Visualisation!$Q$119)+(D144*Visualisation!$Q$120)+(D165*Visualisation!$Q$121)+(D186*Visualisation!$Q$122)+(D207*Visualisation!$Q$123)+(D228*Visualisation!$Q$124)+(D249*Visualisation!$Q$125),"-")</f>
        <v>0</v>
      </c>
      <c r="AD144" s="21">
        <f>IFERROR((E81*Visualisation!$Q$117)+(E102*Visualisation!$Q$118)+(E123*Visualisation!$Q$119)+(E144*Visualisation!$Q$120)+(E165*Visualisation!$Q$121)+(E186*Visualisation!$Q$122)+(E207*Visualisation!$Q$123)+(E228*Visualisation!$Q$124)+(E249*Visualisation!$Q$125),"-")</f>
        <v>1.4608910561741962E-5</v>
      </c>
      <c r="AE144" s="21">
        <f>IFERROR((F81*Visualisation!$Q$117)+(F102*Visualisation!$Q$118)+(F123*Visualisation!$Q$119)+(F144*Visualisation!$Q$120)+(F165*Visualisation!$Q$121)+(F186*Visualisation!$Q$122)+(F207*Visualisation!$Q$123)+(F228*Visualisation!$Q$124)+(F249*Visualisation!$Q$125),"-")</f>
        <v>1.9129411143692068E-2</v>
      </c>
      <c r="AF144" s="21">
        <f>IFERROR((G81*Visualisation!$Q$117)+(G102*Visualisation!$Q$118)+(G123*Visualisation!$Q$119)+(G144*Visualisation!$Q$120)+(G165*Visualisation!$Q$121)+(G186*Visualisation!$Q$122)+(G207*Visualisation!$Q$123)+(G228*Visualisation!$Q$124)+(G249*Visualisation!$Q$125),"-")</f>
        <v>1.7145488152150116E-2</v>
      </c>
      <c r="AG144" s="21">
        <f>IFERROR((H81*Visualisation!$Q$117)+(H102*Visualisation!$Q$118)+(H123*Visualisation!$Q$119)+(H144*Visualisation!$Q$120)+(H165*Visualisation!$Q$121)+(H186*Visualisation!$Q$122)+(H207*Visualisation!$Q$123)+(H228*Visualisation!$Q$124)+(H249*Visualisation!$Q$125),"-")</f>
        <v>2.0954185070746291E-2</v>
      </c>
      <c r="AH144" s="21">
        <f>IFERROR((I81*Visualisation!$Q$117)+(I102*Visualisation!$Q$118)+(I123*Visualisation!$Q$119)+(I144*Visualisation!$Q$120)+(I165*Visualisation!$Q$121)+(I186*Visualisation!$Q$122)+(I207*Visualisation!$Q$123)+(I228*Visualisation!$Q$124)+(I249*Visualisation!$Q$125),"-")</f>
        <v>0.15267061379177144</v>
      </c>
      <c r="AI144" s="21">
        <f>IFERROR((J81*Visualisation!$Q$117)+(J102*Visualisation!$Q$118)+(J123*Visualisation!$Q$119)+(J144*Visualisation!$Q$120)+(J165*Visualisation!$Q$121)+(J186*Visualisation!$Q$122)+(J207*Visualisation!$Q$123)+(J228*Visualisation!$Q$124)+(J249*Visualisation!$Q$125),"-")</f>
        <v>0.15163319804276623</v>
      </c>
      <c r="AJ144" s="21">
        <f>IFERROR((K81*Visualisation!$Q$117)+(K102*Visualisation!$Q$118)+(K123*Visualisation!$Q$119)+(K144*Visualisation!$Q$120)+(K165*Visualisation!$Q$121)+(K186*Visualisation!$Q$122)+(K207*Visualisation!$Q$123)+(K228*Visualisation!$Q$124)+(K249*Visualisation!$Q$125),"-")</f>
        <v>0.14207677794444509</v>
      </c>
      <c r="AK144" s="21">
        <f>IFERROR((L81*Visualisation!$Q$117)+(L102*Visualisation!$Q$118)+(L123*Visualisation!$Q$119)+(L144*Visualisation!$Q$120)+(L165*Visualisation!$Q$121)+(L186*Visualisation!$Q$122)+(L207*Visualisation!$Q$123)+(L228*Visualisation!$Q$124)+(L249*Visualisation!$Q$125),"-")</f>
        <v>4.1781630679298465E-2</v>
      </c>
      <c r="AL144" s="21">
        <f>IFERROR((M81*Visualisation!$Q$117)+(M102*Visualisation!$Q$118)+(M123*Visualisation!$Q$119)+(M144*Visualisation!$Q$120)+(M165*Visualisation!$Q$121)+(M186*Visualisation!$Q$122)+(M207*Visualisation!$Q$123)+(M228*Visualisation!$Q$124)+(M249*Visualisation!$Q$125),"-")</f>
        <v>3.8905000019173387E-2</v>
      </c>
      <c r="AM144" s="21">
        <f>IFERROR((N81*Visualisation!$Q$117)+(N102*Visualisation!$Q$118)+(N123*Visualisation!$Q$119)+(N144*Visualisation!$Q$120)+(N165*Visualisation!$Q$121)+(N186*Visualisation!$Q$122)+(N207*Visualisation!$Q$123)+(N228*Visualisation!$Q$124)+(N249*Visualisation!$Q$125),"-")</f>
        <v>4.2549595571413405E-2</v>
      </c>
      <c r="AN144" s="21">
        <f>IFERROR((O81*Visualisation!$Q$117)+(O102*Visualisation!$Q$118)+(O123*Visualisation!$Q$119)+(O144*Visualisation!$Q$120)+(O165*Visualisation!$Q$121)+(O186*Visualisation!$Q$122)+(O207*Visualisation!$Q$123)+(O228*Visualisation!$Q$124)+(O249*Visualisation!$Q$125),"-")</f>
        <v>0.19582297899603823</v>
      </c>
      <c r="AO144" s="21">
        <f>IFERROR((P81*Visualisation!$Q$117)+(P102*Visualisation!$Q$118)+(P123*Visualisation!$Q$119)+(P144*Visualisation!$Q$120)+(P165*Visualisation!$Q$121)+(P186*Visualisation!$Q$122)+(P207*Visualisation!$Q$123)+(P228*Visualisation!$Q$124)+(P249*Visualisation!$Q$125),"-")</f>
        <v>8.04263445556086E-4</v>
      </c>
      <c r="AP144" s="21">
        <f>IFERROR((Q81*Visualisation!$Q$117)+(Q102*Visualisation!$Q$118)+(Q123*Visualisation!$Q$119)+(Q144*Visualisation!$Q$120)+(Q165*Visualisation!$Q$121)+(Q186*Visualisation!$Q$122)+(Q207*Visualisation!$Q$123)+(Q228*Visualisation!$Q$124)+(Q249*Visualisation!$Q$125),"-")</f>
        <v>2.7585882000223386E-2</v>
      </c>
      <c r="AQ144" s="202">
        <f>IFERROR((R81*Visualisation!$Q$117)+(R102*Visualisation!$Q$118)+(R123*Visualisation!$Q$119)+(R144*Visualisation!$Q$120)+(R165*Visualisation!$Q$121)+(R186*Visualisation!$Q$122)+(R207*Visualisation!$Q$123)+(R228*Visualisation!$Q$124)+(R249*Visualisation!$Q$125),"-")</f>
        <v>9.8654990989043276E-2</v>
      </c>
      <c r="AR144" s="21">
        <f>SUM(AB144:AQ144)</f>
        <v>0.94972862475687914</v>
      </c>
      <c r="AS144" s="1"/>
      <c r="AT144" s="1"/>
      <c r="AU144" s="1"/>
      <c r="AV144" s="249"/>
      <c r="AX144" s="11"/>
      <c r="DO144" s="253"/>
    </row>
    <row r="145" spans="1:119">
      <c r="A145" s="35" t="s">
        <v>151</v>
      </c>
      <c r="B145" s="159" t="s">
        <v>231</v>
      </c>
      <c r="C145" s="163">
        <f>IF((Visualisation!$F$67-Visualisation!E$67)&gt;0,(1-(EXP(-(((Visualisation!$F$67-Visualisation!E$67)^2)/(2*($T$143^2)))))),0)</f>
        <v>1.0550069635606452E-4</v>
      </c>
      <c r="D145" s="163">
        <f>IF((Visualisation!$F$67-Visualisation!F$67)&gt;0,(1-(EXP(-(((Visualisation!$F$67-Visualisation!F$67)^2)/(2*($T$143^2)))))),0)</f>
        <v>0</v>
      </c>
      <c r="E145" s="163">
        <f>IF((Visualisation!$F$67-Visualisation!G$67)&gt;0,(1-(EXP(-(((Visualisation!$F$67-Visualisation!G$67)^2)/(2*($T$143^2)))))),0)</f>
        <v>4.9979092037788497E-4</v>
      </c>
      <c r="F145" s="163">
        <f>IF((Visualisation!$F$67-Visualisation!H$67)&gt;0,(1-(EXP(-(((Visualisation!$F$67-Visualisation!H$67)^2)/(2*($T$143^2)))))),0)</f>
        <v>8.8501635362325803E-4</v>
      </c>
      <c r="G145" s="163">
        <f>IF((Visualisation!$F$67-Visualisation!I$67)&gt;0,(1-(EXP(-(((Visualisation!$F$67-Visualisation!I$67)^2)/(2*($T$143^2)))))),0)</f>
        <v>1.0098575397176068E-3</v>
      </c>
      <c r="H145" s="163">
        <f>IF((Visualisation!$F$67-Visualisation!J$67)&gt;0,(1-(EXP(-(((Visualisation!$F$67-Visualisation!J$67)^2)/(2*($T$143^2)))))),0)</f>
        <v>1.3360285591522691E-3</v>
      </c>
      <c r="I145" s="163">
        <f>IF((Visualisation!$F$67-Visualisation!K$67)&gt;0,(1-(EXP(-(((Visualisation!$F$67-Visualisation!K$67)^2)/(2*($T$143^2)))))),0)</f>
        <v>0.41771537466308706</v>
      </c>
      <c r="J145" s="163">
        <f>IF((Visualisation!$F$67-Visualisation!L$67)&gt;0,(1-(EXP(-(((Visualisation!$F$67-Visualisation!L$67)^2)/(2*($T$143^2)))))),0)</f>
        <v>0.41809644714006877</v>
      </c>
      <c r="K145" s="163">
        <f>IF((Visualisation!$F$67-Visualisation!M$67)&gt;0,(1-(EXP(-(((Visualisation!$F$67-Visualisation!M$67)^2)/(2*($T$143^2)))))),0)</f>
        <v>0.46298868137808447</v>
      </c>
      <c r="L145" s="163">
        <f>IF((Visualisation!$F$67-Visualisation!N$67)&gt;0,(1-(EXP(-(((Visualisation!$F$67-Visualisation!N$67)^2)/(2*($T$143^2)))))),0)</f>
        <v>0</v>
      </c>
      <c r="M145" s="163">
        <f>IF((Visualisation!$F$67-Visualisation!O$67)&gt;0,(1-(EXP(-(((Visualisation!$F$67-Visualisation!O$67)^2)/(2*($T$143^2)))))),0)</f>
        <v>0</v>
      </c>
      <c r="N145" s="163">
        <f>IF((Visualisation!$F$67-Visualisation!P$67)&gt;0,(1-(EXP(-(((Visualisation!$F$67-Visualisation!P$67)^2)/(2*($T$143^2)))))),0)</f>
        <v>0</v>
      </c>
      <c r="O145" s="163">
        <f>IF((Visualisation!$F$67-Visualisation!Q$67)&gt;0,(1-(EXP(-(((Visualisation!$F$67-Visualisation!Q$67)^2)/(2*($T$143^2)))))),0)</f>
        <v>0.98394537549277661</v>
      </c>
      <c r="P145" s="163">
        <f>IF((Visualisation!$F$67-Visualisation!R$67)&gt;0,(1-(EXP(-(((Visualisation!$F$67-Visualisation!R$67)^2)/(2*($T$143^2)))))),0)</f>
        <v>1.2217349009099321E-3</v>
      </c>
      <c r="Q145" s="163">
        <f>IF((Visualisation!$F$67-Visualisation!S$67)&gt;0,(1-(EXP(-(((Visualisation!$F$67-Visualisation!S$67)^2)/(2*($T$143^2)))))),0)</f>
        <v>1.0885886387022037E-3</v>
      </c>
      <c r="R145" s="163">
        <f>IF((Visualisation!$F$67-Visualisation!T$67)&gt;0,(1-(EXP(-(((Visualisation!$F$67-Visualisation!T$67)^2)/(2*($T$143^2)))))),0)</f>
        <v>0</v>
      </c>
      <c r="S145" s="19"/>
      <c r="T145" s="2"/>
      <c r="U145" s="1"/>
      <c r="V145" s="1"/>
      <c r="W145" s="249"/>
      <c r="X145" s="2"/>
      <c r="Y145" s="2"/>
      <c r="Z145" s="2"/>
      <c r="AA145" s="188" t="s">
        <v>298</v>
      </c>
      <c r="AB145" s="21">
        <f>IFERROR((C82*Visualisation!$Q$117)+(C103*Visualisation!$Q$118)+(C124*Visualisation!$Q$119)+(C145*Visualisation!$Q$120)+(C166*Visualisation!$Q$121)+(C187*Visualisation!$Q$122)+(C208*Visualisation!$Q$123)+(C229*Visualisation!$Q$124)+(C250*Visualisation!$Q$125),"-")</f>
        <v>1.1349165618588231E-4</v>
      </c>
      <c r="AC145" s="21">
        <f>IFERROR((D82*Visualisation!$Q$117)+(D103*Visualisation!$Q$118)+(D124*Visualisation!$Q$119)+(D145*Visualisation!$Q$120)+(D166*Visualisation!$Q$121)+(D187*Visualisation!$Q$122)+(D208*Visualisation!$Q$123)+(D229*Visualisation!$Q$124)+(D250*Visualisation!$Q$125),"-")</f>
        <v>0</v>
      </c>
      <c r="AD145" s="21">
        <f>IFERROR((E82*Visualisation!$Q$117)+(E103*Visualisation!$Q$118)+(E124*Visualisation!$Q$119)+(E145*Visualisation!$Q$120)+(E166*Visualisation!$Q$121)+(E187*Visualisation!$Q$122)+(E208*Visualisation!$Q$123)+(E229*Visualisation!$Q$124)+(E250*Visualisation!$Q$125),"-")</f>
        <v>4.99790920377885E-5</v>
      </c>
      <c r="AE145" s="21">
        <f>IFERROR((F82*Visualisation!$Q$117)+(F103*Visualisation!$Q$118)+(F124*Visualisation!$Q$119)+(F145*Visualisation!$Q$120)+(F166*Visualisation!$Q$121)+(F187*Visualisation!$Q$122)+(F208*Visualisation!$Q$123)+(F229*Visualisation!$Q$124)+(F250*Visualisation!$Q$125),"-")</f>
        <v>2.1696245239495239E-2</v>
      </c>
      <c r="AF145" s="21">
        <f>IFERROR((G82*Visualisation!$Q$117)+(G103*Visualisation!$Q$118)+(G124*Visualisation!$Q$119)+(G145*Visualisation!$Q$120)+(G166*Visualisation!$Q$121)+(G187*Visualisation!$Q$122)+(G208*Visualisation!$Q$123)+(G229*Visualisation!$Q$124)+(G250*Visualisation!$Q$125),"-")</f>
        <v>1.9606903321052586E-2</v>
      </c>
      <c r="AG145" s="21">
        <f>IFERROR((H82*Visualisation!$Q$117)+(H103*Visualisation!$Q$118)+(H124*Visualisation!$Q$119)+(H145*Visualisation!$Q$120)+(H166*Visualisation!$Q$121)+(H187*Visualisation!$Q$122)+(H208*Visualisation!$Q$123)+(H229*Visualisation!$Q$124)+(H250*Visualisation!$Q$125),"-")</f>
        <v>2.3626012234629738E-2</v>
      </c>
      <c r="AH145" s="21">
        <f>IFERROR((I82*Visualisation!$Q$117)+(I103*Visualisation!$Q$118)+(I124*Visualisation!$Q$119)+(I145*Visualisation!$Q$120)+(I166*Visualisation!$Q$121)+(I187*Visualisation!$Q$122)+(I208*Visualisation!$Q$123)+(I229*Visualisation!$Q$124)+(I250*Visualisation!$Q$125),"-")</f>
        <v>0.15770062488211661</v>
      </c>
      <c r="AI145" s="21">
        <f>IFERROR((J82*Visualisation!$Q$117)+(J103*Visualisation!$Q$118)+(J124*Visualisation!$Q$119)+(J145*Visualisation!$Q$120)+(J166*Visualisation!$Q$121)+(J187*Visualisation!$Q$122)+(J208*Visualisation!$Q$123)+(J229*Visualisation!$Q$124)+(J250*Visualisation!$Q$125),"-")</f>
        <v>0.15671333957012473</v>
      </c>
      <c r="AJ145" s="21">
        <f>IFERROR((K82*Visualisation!$Q$117)+(K103*Visualisation!$Q$118)+(K124*Visualisation!$Q$119)+(K145*Visualisation!$Q$120)+(K166*Visualisation!$Q$121)+(K187*Visualisation!$Q$122)+(K208*Visualisation!$Q$123)+(K229*Visualisation!$Q$124)+(K250*Visualisation!$Q$125),"-")</f>
        <v>0.14718833591259442</v>
      </c>
      <c r="AK145" s="21">
        <f>IFERROR((L82*Visualisation!$Q$117)+(L103*Visualisation!$Q$118)+(L124*Visualisation!$Q$119)+(L145*Visualisation!$Q$120)+(L166*Visualisation!$Q$121)+(L187*Visualisation!$Q$122)+(L208*Visualisation!$Q$123)+(L229*Visualisation!$Q$124)+(L250*Visualisation!$Q$125),"-")</f>
        <v>4.5205822412629486E-2</v>
      </c>
      <c r="AL145" s="21">
        <f>IFERROR((M82*Visualisation!$Q$117)+(M103*Visualisation!$Q$118)+(M124*Visualisation!$Q$119)+(M145*Visualisation!$Q$120)+(M166*Visualisation!$Q$121)+(M187*Visualisation!$Q$122)+(M208*Visualisation!$Q$123)+(M229*Visualisation!$Q$124)+(M250*Visualisation!$Q$125),"-")</f>
        <v>4.2270720526391116E-2</v>
      </c>
      <c r="AM145" s="21">
        <f>IFERROR((N82*Visualisation!$Q$117)+(N103*Visualisation!$Q$118)+(N124*Visualisation!$Q$119)+(N145*Visualisation!$Q$120)+(N166*Visualisation!$Q$121)+(N187*Visualisation!$Q$122)+(N208*Visualisation!$Q$123)+(N229*Visualisation!$Q$124)+(N250*Visualisation!$Q$125),"-")</f>
        <v>4.5953377177633273E-2</v>
      </c>
      <c r="AN145" s="21">
        <f>IFERROR((O82*Visualisation!$Q$117)+(O103*Visualisation!$Q$118)+(O124*Visualisation!$Q$119)+(O145*Visualisation!$Q$120)+(O166*Visualisation!$Q$121)+(O187*Visualisation!$Q$122)+(O208*Visualisation!$Q$123)+(O229*Visualisation!$Q$124)+(O250*Visualisation!$Q$125),"-")</f>
        <v>0.19599240918519001</v>
      </c>
      <c r="AO145" s="21">
        <f>IFERROR((P82*Visualisation!$Q$117)+(P103*Visualisation!$Q$118)+(P124*Visualisation!$Q$119)+(P145*Visualisation!$Q$120)+(P166*Visualisation!$Q$121)+(P187*Visualisation!$Q$122)+(P208*Visualisation!$Q$123)+(P229*Visualisation!$Q$124)+(P250*Visualisation!$Q$125),"-")</f>
        <v>1.4758166219209445E-3</v>
      </c>
      <c r="AP145" s="21">
        <f>IFERROR((Q82*Visualisation!$Q$117)+(Q103*Visualisation!$Q$118)+(Q124*Visualisation!$Q$119)+(Q145*Visualisation!$Q$120)+(Q166*Visualisation!$Q$121)+(Q187*Visualisation!$Q$122)+(Q208*Visualisation!$Q$123)+(Q229*Visualisation!$Q$124)+(Q250*Visualisation!$Q$125),"-")</f>
        <v>3.0536786093891568E-2</v>
      </c>
      <c r="AQ145" s="202">
        <f>IFERROR((R82*Visualisation!$Q$117)+(R103*Visualisation!$Q$118)+(R124*Visualisation!$Q$119)+(R145*Visualisation!$Q$120)+(R166*Visualisation!$Q$121)+(R187*Visualisation!$Q$122)+(R208*Visualisation!$Q$123)+(R229*Visualisation!$Q$124)+(R250*Visualisation!$Q$125),"-")</f>
        <v>0.10221181811935681</v>
      </c>
      <c r="AR145" s="21">
        <f t="shared" ref="AR145:AR159" si="14">SUM(AB145:AQ145)</f>
        <v>0.99034168204525019</v>
      </c>
      <c r="AS145" s="1"/>
      <c r="AT145" s="1"/>
      <c r="AU145" s="1"/>
      <c r="AV145" s="249"/>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X145" s="2"/>
      <c r="BY145" s="2"/>
      <c r="BZ145" s="2"/>
      <c r="CB145" s="2"/>
      <c r="CC145" s="2"/>
      <c r="CD145" s="2"/>
      <c r="CF145" s="2"/>
      <c r="CG145" s="2"/>
      <c r="CH145" s="2"/>
      <c r="CJ145" s="2"/>
      <c r="CK145" s="2"/>
      <c r="CL145" s="2"/>
      <c r="CN145" s="2"/>
      <c r="CO145" s="2"/>
      <c r="CP145" s="2"/>
      <c r="CR145" s="2"/>
      <c r="CS145" s="2"/>
      <c r="CT145" s="2"/>
      <c r="CV145" s="2"/>
      <c r="CW145" s="2"/>
      <c r="CX145" s="2"/>
      <c r="CZ145" s="2"/>
      <c r="DA145" s="2"/>
      <c r="DB145" s="2"/>
      <c r="DD145" s="2"/>
      <c r="DE145" s="2"/>
      <c r="DF145" s="2"/>
      <c r="DH145" s="2"/>
      <c r="DI145" s="2"/>
      <c r="DJ145" s="2"/>
      <c r="DO145" s="253"/>
    </row>
    <row r="146" spans="1:119">
      <c r="A146" s="35" t="s">
        <v>293</v>
      </c>
      <c r="B146" s="159" t="s">
        <v>232</v>
      </c>
      <c r="C146" s="163">
        <f>IF((Visualisation!$G$67-Visualisation!E$67)&gt;0,(1-(EXP(-(((Visualisation!$G$67-Visualisation!E$67)^2)/(2*($T$143^2)))))),0)</f>
        <v>0</v>
      </c>
      <c r="D146" s="163">
        <f>IF((Visualisation!$G$67-Visualisation!F$67)&gt;0,(1-(EXP(-(((Visualisation!$G$67-Visualisation!F$67)^2)/(2*($T$143^2)))))),0)</f>
        <v>0</v>
      </c>
      <c r="E146" s="163">
        <f>IF((Visualisation!$G$67-Visualisation!G$67)&gt;0,(1-(EXP(-(((Visualisation!$G$67-Visualisation!G$67)^2)/(2*($T$143^2)))))),0)</f>
        <v>0</v>
      </c>
      <c r="F146" s="163">
        <f>IF((Visualisation!$G$67-Visualisation!H$67)&gt;0,(1-(EXP(-(((Visualisation!$G$67-Visualisation!H$67)^2)/(2*($T$143^2)))))),0)</f>
        <v>5.471428229764097E-5</v>
      </c>
      <c r="G146" s="163">
        <f>IF((Visualisation!$G$67-Visualisation!I$67)&gt;0,(1-(EXP(-(((Visualisation!$G$67-Visualisation!I$67)^2)/(2*($T$143^2)))))),0)</f>
        <v>8.8873520662891003E-5</v>
      </c>
      <c r="H146" s="163">
        <f>IF((Visualisation!$G$67-Visualisation!J$67)&gt;0,(1-(EXP(-(((Visualisation!$G$67-Visualisation!J$67)^2)/(2*($T$143^2)))))),0)</f>
        <v>2.0176574732377883E-4</v>
      </c>
      <c r="I146" s="163">
        <f>IF((Visualisation!$G$67-Visualisation!K$67)&gt;0,(1-(EXP(-(((Visualisation!$G$67-Visualisation!K$67)^2)/(2*($T$143^2)))))),0)</f>
        <v>0.39854948959935355</v>
      </c>
      <c r="J146" s="163">
        <f>IF((Visualisation!$G$67-Visualisation!L$67)&gt;0,(1-(EXP(-(((Visualisation!$G$67-Visualisation!L$67)^2)/(2*($T$143^2)))))),0)</f>
        <v>0.39893114497122351</v>
      </c>
      <c r="K146" s="163">
        <f>IF((Visualisation!$G$67-Visualisation!M$67)&gt;0,(1-(EXP(-(((Visualisation!$G$67-Visualisation!M$67)^2)/(2*($T$143^2)))))),0)</f>
        <v>0.44399394187880614</v>
      </c>
      <c r="L146" s="163">
        <f>IF((Visualisation!$G$67-Visualisation!N$67)&gt;0,(1-(EXP(-(((Visualisation!$G$67-Visualisation!N$67)^2)/(2*($T$143^2)))))),0)</f>
        <v>0</v>
      </c>
      <c r="M146" s="163">
        <f>IF((Visualisation!$G$67-Visualisation!O$67)&gt;0,(1-(EXP(-(((Visualisation!$G$67-Visualisation!O$67)^2)/(2*($T$143^2)))))),0)</f>
        <v>0</v>
      </c>
      <c r="N146" s="163">
        <f>IF((Visualisation!$G$67-Visualisation!P$67)&gt;0,(1-(EXP(-(((Visualisation!$G$67-Visualisation!P$67)^2)/(2*($T$143^2)))))),0)</f>
        <v>0</v>
      </c>
      <c r="O146" s="163">
        <f>IF((Visualisation!$G$67-Visualisation!Q$67)&gt;0,(1-(EXP(-(((Visualisation!$G$67-Visualisation!Q$67)^2)/(2*($T$143^2)))))),0)</f>
        <v>0.98242647933709715</v>
      </c>
      <c r="P146" s="163">
        <f>IF((Visualisation!$G$67-Visualisation!R$67)&gt;0,(1-(EXP(-(((Visualisation!$G$67-Visualisation!R$67)^2)/(2*($T$143^2)))))),0)</f>
        <v>1.5887868114605741E-4</v>
      </c>
      <c r="Q146" s="163">
        <f>IF((Visualisation!$G$67-Visualisation!S$67)&gt;0,(1-(EXP(-(((Visualisation!$G$67-Visualisation!S$67)^2)/(2*($T$143^2)))))),0)</f>
        <v>1.1328731607029852E-4</v>
      </c>
      <c r="R146" s="163">
        <f>IF((Visualisation!$G$67-Visualisation!T$67)&gt;0,(1-(EXP(-(((Visualisation!$G$67-Visualisation!T$67)^2)/(2*($T$143^2)))))),0)</f>
        <v>0</v>
      </c>
      <c r="S146" s="1"/>
      <c r="T146" s="1"/>
      <c r="U146" s="1"/>
      <c r="V146" s="19"/>
      <c r="W146" s="256"/>
      <c r="X146" s="2"/>
      <c r="Y146" s="2"/>
      <c r="Z146" s="2"/>
      <c r="AA146" s="188" t="s">
        <v>299</v>
      </c>
      <c r="AB146" s="21">
        <f>IFERROR((C83*Visualisation!$Q$117)+(C104*Visualisation!$Q$118)+(C125*Visualisation!$Q$119)+(C146*Visualisation!$Q$120)+(C167*Visualisation!$Q$121)+(C188*Visualisation!$Q$122)+(C209*Visualisation!$Q$123)+(C230*Visualisation!$Q$124)+(C251*Visualisation!$Q$125),"-")</f>
        <v>0.4674588608843111</v>
      </c>
      <c r="AC146" s="21">
        <f>IFERROR((D83*Visualisation!$Q$117)+(D104*Visualisation!$Q$118)+(D125*Visualisation!$Q$119)+(D146*Visualisation!$Q$120)+(D167*Visualisation!$Q$121)+(D188*Visualisation!$Q$122)+(D209*Visualisation!$Q$123)+(D230*Visualisation!$Q$124)+(D251*Visualisation!$Q$125),"-")</f>
        <v>0.46710270811582033</v>
      </c>
      <c r="AD146" s="21">
        <f>IFERROR((E83*Visualisation!$Q$117)+(E104*Visualisation!$Q$118)+(E125*Visualisation!$Q$119)+(E146*Visualisation!$Q$120)+(E167*Visualisation!$Q$121)+(E188*Visualisation!$Q$122)+(E209*Visualisation!$Q$123)+(E230*Visualisation!$Q$124)+(E251*Visualisation!$Q$125),"-")</f>
        <v>0</v>
      </c>
      <c r="AE146" s="21">
        <f>IFERROR((F83*Visualisation!$Q$117)+(F104*Visualisation!$Q$118)+(F125*Visualisation!$Q$119)+(F146*Visualisation!$Q$120)+(F167*Visualisation!$Q$121)+(F188*Visualisation!$Q$122)+(F209*Visualisation!$Q$123)+(F230*Visualisation!$Q$124)+(F251*Visualisation!$Q$125),"-")</f>
        <v>0.4904014480152622</v>
      </c>
      <c r="AF146" s="21">
        <f>IFERROR((G83*Visualisation!$Q$117)+(G104*Visualisation!$Q$118)+(G125*Visualisation!$Q$119)+(G146*Visualisation!$Q$120)+(G167*Visualisation!$Q$121)+(G188*Visualisation!$Q$122)+(G209*Visualisation!$Q$123)+(G230*Visualisation!$Q$124)+(G251*Visualisation!$Q$125),"-")</f>
        <v>0.4881787713894632</v>
      </c>
      <c r="AG146" s="21">
        <f>IFERROR((H83*Visualisation!$Q$117)+(H104*Visualisation!$Q$118)+(H125*Visualisation!$Q$119)+(H146*Visualisation!$Q$120)+(H167*Visualisation!$Q$121)+(H188*Visualisation!$Q$122)+(H209*Visualisation!$Q$123)+(H230*Visualisation!$Q$124)+(H251*Visualisation!$Q$125),"-")</f>
        <v>2.5561982212266476E-2</v>
      </c>
      <c r="AH146" s="21">
        <f>IFERROR((I83*Visualisation!$Q$117)+(I104*Visualisation!$Q$118)+(I125*Visualisation!$Q$119)+(I146*Visualisation!$Q$120)+(I167*Visualisation!$Q$121)+(I188*Visualisation!$Q$122)+(I209*Visualisation!$Q$123)+(I230*Visualisation!$Q$124)+(I251*Visualisation!$Q$125),"-")</f>
        <v>0.62857994586471555</v>
      </c>
      <c r="AI146" s="21">
        <f>IFERROR((J83*Visualisation!$Q$117)+(J104*Visualisation!$Q$118)+(J125*Visualisation!$Q$119)+(J146*Visualisation!$Q$120)+(J167*Visualisation!$Q$121)+(J188*Visualisation!$Q$122)+(J209*Visualisation!$Q$123)+(J230*Visualisation!$Q$124)+(J251*Visualisation!$Q$125),"-")</f>
        <v>0.6277357221530363</v>
      </c>
      <c r="AJ146" s="21">
        <f>IFERROR((K83*Visualisation!$Q$117)+(K104*Visualisation!$Q$118)+(K125*Visualisation!$Q$119)+(K146*Visualisation!$Q$120)+(K167*Visualisation!$Q$121)+(K188*Visualisation!$Q$122)+(K209*Visualisation!$Q$123)+(K230*Visualisation!$Q$124)+(K251*Visualisation!$Q$125),"-")</f>
        <v>0.15366239786948208</v>
      </c>
      <c r="AK146" s="21">
        <f>IFERROR((L83*Visualisation!$Q$117)+(L104*Visualisation!$Q$118)+(L125*Visualisation!$Q$119)+(L146*Visualisation!$Q$120)+(L167*Visualisation!$Q$121)+(L188*Visualisation!$Q$122)+(L209*Visualisation!$Q$123)+(L230*Visualisation!$Q$124)+(L251*Visualisation!$Q$125),"-")</f>
        <v>0.51543828058447305</v>
      </c>
      <c r="AL146" s="21">
        <f>IFERROR((M83*Visualisation!$Q$117)+(M104*Visualisation!$Q$118)+(M125*Visualisation!$Q$119)+(M146*Visualisation!$Q$120)+(M167*Visualisation!$Q$121)+(M188*Visualisation!$Q$122)+(M209*Visualisation!$Q$123)+(M230*Visualisation!$Q$124)+(M251*Visualisation!$Q$125),"-")</f>
        <v>0.51251173728151522</v>
      </c>
      <c r="AM146" s="21">
        <f>IFERROR((N83*Visualisation!$Q$117)+(N104*Visualisation!$Q$118)+(N125*Visualisation!$Q$119)+(N146*Visualisation!$Q$120)+(N167*Visualisation!$Q$121)+(N188*Visualisation!$Q$122)+(N209*Visualisation!$Q$123)+(N230*Visualisation!$Q$124)+(N251*Visualisation!$Q$125),"-")</f>
        <v>5.0639073827051351E-2</v>
      </c>
      <c r="AN146" s="21">
        <f>IFERROR((O83*Visualisation!$Q$117)+(O104*Visualisation!$Q$118)+(O125*Visualisation!$Q$119)+(O146*Visualisation!$Q$120)+(O167*Visualisation!$Q$121)+(O188*Visualisation!$Q$122)+(O209*Visualisation!$Q$123)+(O230*Visualisation!$Q$124)+(O251*Visualisation!$Q$125),"-")</f>
        <v>0.19629836617472965</v>
      </c>
      <c r="AO146" s="21">
        <f>IFERROR((P83*Visualisation!$Q$117)+(P104*Visualisation!$Q$118)+(P125*Visualisation!$Q$119)+(P146*Visualisation!$Q$120)+(P167*Visualisation!$Q$121)+(P188*Visualisation!$Q$122)+(P209*Visualisation!$Q$123)+(P230*Visualisation!$Q$124)+(P251*Visualisation!$Q$125),"-")</f>
        <v>0.46870864828880676</v>
      </c>
      <c r="AP146" s="21">
        <f>IFERROR((Q83*Visualisation!$Q$117)+(Q104*Visualisation!$Q$118)+(Q125*Visualisation!$Q$119)+(Q146*Visualisation!$Q$120)+(Q167*Visualisation!$Q$121)+(Q188*Visualisation!$Q$122)+(Q209*Visualisation!$Q$123)+(Q230*Visualisation!$Q$124)+(Q251*Visualisation!$Q$125),"-")</f>
        <v>3.2693523816948587E-2</v>
      </c>
      <c r="AQ146" s="202">
        <f>IFERROR((R83*Visualisation!$Q$117)+(R104*Visualisation!$Q$118)+(R125*Visualisation!$Q$119)+(R146*Visualisation!$Q$120)+(R167*Visualisation!$Q$121)+(R188*Visualisation!$Q$122)+(R209*Visualisation!$Q$123)+(R230*Visualisation!$Q$124)+(R251*Visualisation!$Q$125),"-")</f>
        <v>0.10487228666167861</v>
      </c>
      <c r="AR146" s="21">
        <f t="shared" si="14"/>
        <v>5.2298437531395612</v>
      </c>
      <c r="AS146" s="1"/>
      <c r="AT146" s="1"/>
      <c r="AU146" s="1"/>
      <c r="AV146" s="249"/>
      <c r="BC146" s="2"/>
      <c r="BG146" s="2"/>
      <c r="BK146" s="2"/>
      <c r="BO146" s="2"/>
      <c r="BS146" s="2"/>
      <c r="CD146" s="2"/>
      <c r="DO146" s="253"/>
    </row>
    <row r="147" spans="1:119">
      <c r="A147" s="35" t="s">
        <v>243</v>
      </c>
      <c r="B147" s="159" t="s">
        <v>233</v>
      </c>
      <c r="C147" s="163">
        <f>IF((Visualisation!$H$67-Visualisation!E$67)&gt;0,(1-(EXP(-(((Visualisation!$H$67-Visualisation!E$67)^2)/(2*($T$143^2)))))),0)</f>
        <v>0</v>
      </c>
      <c r="D147" s="163">
        <f>IF((Visualisation!$H$67-Visualisation!F$67)&gt;0,(1-(EXP(-(((Visualisation!$H$67-Visualisation!F$67)^2)/(2*($T$143^2)))))),0)</f>
        <v>0</v>
      </c>
      <c r="E147" s="163">
        <f>IF((Visualisation!$H$67-Visualisation!G$67)&gt;0,(1-(EXP(-(((Visualisation!$H$67-Visualisation!G$67)^2)/(2*($T$143^2)))))),0)</f>
        <v>0</v>
      </c>
      <c r="F147" s="163">
        <f>IF((Visualisation!$H$67-Visualisation!H$67)&gt;0,(1-(EXP(-(((Visualisation!$H$67-Visualisation!H$67)^2)/(2*($T$143^2)))))),0)</f>
        <v>0</v>
      </c>
      <c r="G147" s="163">
        <f>IF((Visualisation!$H$67-Visualisation!I$67)&gt;0,(1-(EXP(-(((Visualisation!$H$67-Visualisation!I$67)^2)/(2*($T$143^2)))))),0)</f>
        <v>4.1228134165516295E-6</v>
      </c>
      <c r="H147" s="163">
        <f>IF((Visualisation!$H$67-Visualisation!J$67)&gt;0,(1-(EXP(-(((Visualisation!$H$67-Visualisation!J$67)^2)/(2*($T$143^2)))))),0)</f>
        <v>4.6349588507466066E-5</v>
      </c>
      <c r="I147" s="163">
        <f>IF((Visualisation!$H$67-Visualisation!K$67)&gt;0,(1-(EXP(-(((Visualisation!$H$67-Visualisation!K$67)^2)/(2*($T$143^2)))))),0)</f>
        <v>0.39220472066329259</v>
      </c>
      <c r="J147" s="163">
        <f>IF((Visualisation!$H$67-Visualisation!L$67)&gt;0,(1-(EXP(-(((Visualisation!$H$67-Visualisation!L$67)^2)/(2*($T$143^2)))))),0)</f>
        <v>0.39258640358122332</v>
      </c>
      <c r="K147" s="163">
        <f>IF((Visualisation!$H$67-Visualisation!M$67)&gt;0,(1-(EXP(-(((Visualisation!$H$67-Visualisation!M$67)^2)/(2*($T$143^2)))))),0)</f>
        <v>0.43768689501540836</v>
      </c>
      <c r="L147" s="163">
        <f>IF((Visualisation!$H$67-Visualisation!N$67)&gt;0,(1-(EXP(-(((Visualisation!$H$67-Visualisation!N$67)^2)/(2*($T$143^2)))))),0)</f>
        <v>0</v>
      </c>
      <c r="M147" s="163">
        <f>IF((Visualisation!$H$67-Visualisation!O$67)&gt;0,(1-(EXP(-(((Visualisation!$H$67-Visualisation!O$67)^2)/(2*($T$143^2)))))),0)</f>
        <v>0</v>
      </c>
      <c r="N147" s="163">
        <f>IF((Visualisation!$H$67-Visualisation!P$67)&gt;0,(1-(EXP(-(((Visualisation!$H$67-Visualisation!P$67)^2)/(2*($T$143^2)))))),0)</f>
        <v>0</v>
      </c>
      <c r="O147" s="163">
        <f>IF((Visualisation!$H$67-Visualisation!Q$67)&gt;0,(1-(EXP(-(((Visualisation!$H$67-Visualisation!Q$67)^2)/(2*($T$143^2)))))),0)</f>
        <v>0.98189697274752141</v>
      </c>
      <c r="P147" s="163">
        <f>IF((Visualisation!$H$67-Visualisation!R$67)&gt;0,(1-(EXP(-(((Visualisation!$H$67-Visualisation!R$67)^2)/(2*($T$143^2)))))),0)</f>
        <v>2.7124957312829601E-5</v>
      </c>
      <c r="Q147" s="163">
        <f>IF((Visualisation!$H$67-Visualisation!S$67)&gt;0,(1-(EXP(-(((Visualisation!$H$67-Visualisation!S$67)^2)/(2*($T$143^2)))))),0)</f>
        <v>1.0542572929761462E-5</v>
      </c>
      <c r="R147" s="163">
        <f>IF((Visualisation!$H$67-Visualisation!T$67)&gt;0,(1-(EXP(-(((Visualisation!$H$67-Visualisation!T$67)^2)/(2*($T$143^2)))))),0)</f>
        <v>0</v>
      </c>
      <c r="S147" s="19"/>
      <c r="T147" s="19"/>
      <c r="U147" s="19"/>
      <c r="V147" s="1"/>
      <c r="W147" s="249"/>
      <c r="X147" s="2"/>
      <c r="Y147" s="2"/>
      <c r="Z147" s="2"/>
      <c r="AA147" s="188" t="s">
        <v>300</v>
      </c>
      <c r="AB147" s="21">
        <f>IFERROR((C84*Visualisation!$Q$117)+(C105*Visualisation!$Q$118)+(C126*Visualisation!$Q$119)+(C147*Visualisation!$Q$120)+(C168*Visualisation!$Q$121)+(C189*Visualisation!$Q$122)+(C210*Visualisation!$Q$123)+(C231*Visualisation!$Q$124)+(C252*Visualisation!$Q$125),"-")</f>
        <v>1.8887094903636826E-4</v>
      </c>
      <c r="AC147" s="21">
        <f>IFERROR((D84*Visualisation!$Q$117)+(D105*Visualisation!$Q$118)+(D126*Visualisation!$Q$119)+(D147*Visualisation!$Q$120)+(D168*Visualisation!$Q$121)+(D189*Visualisation!$Q$122)+(D210*Visualisation!$Q$123)+(D231*Visualisation!$Q$124)+(D252*Visualisation!$Q$125),"-")</f>
        <v>1.073332503229163E-4</v>
      </c>
      <c r="AD147" s="21">
        <f>IFERROR((E84*Visualisation!$Q$117)+(E105*Visualisation!$Q$118)+(E126*Visualisation!$Q$119)+(E147*Visualisation!$Q$120)+(E168*Visualisation!$Q$121)+(E189*Visualisation!$Q$122)+(E210*Visualisation!$Q$123)+(E231*Visualisation!$Q$124)+(E252*Visualisation!$Q$125),"-")</f>
        <v>0</v>
      </c>
      <c r="AE147" s="21">
        <f>IFERROR((F84*Visualisation!$Q$117)+(F105*Visualisation!$Q$118)+(F126*Visualisation!$Q$119)+(F147*Visualisation!$Q$120)+(F168*Visualisation!$Q$121)+(F189*Visualisation!$Q$122)+(F210*Visualisation!$Q$123)+(F231*Visualisation!$Q$124)+(F252*Visualisation!$Q$125),"-")</f>
        <v>0</v>
      </c>
      <c r="AF147" s="21">
        <f>IFERROR((G84*Visualisation!$Q$117)+(G105*Visualisation!$Q$118)+(G126*Visualisation!$Q$119)+(G147*Visualisation!$Q$120)+(G168*Visualisation!$Q$121)+(G189*Visualisation!$Q$122)+(G210*Visualisation!$Q$123)+(G231*Visualisation!$Q$124)+(G252*Visualisation!$Q$125),"-")</f>
        <v>4.1228134165516297E-7</v>
      </c>
      <c r="AG147" s="21">
        <f>IFERROR((H84*Visualisation!$Q$117)+(H105*Visualisation!$Q$118)+(H126*Visualisation!$Q$119)+(H147*Visualisation!$Q$120)+(H168*Visualisation!$Q$121)+(H189*Visualisation!$Q$122)+(H210*Visualisation!$Q$123)+(H231*Visualisation!$Q$124)+(H252*Visualisation!$Q$125),"-")</f>
        <v>5.1794624042988961E-5</v>
      </c>
      <c r="AH147" s="21">
        <f>IFERROR((I84*Visualisation!$Q$117)+(I105*Visualisation!$Q$118)+(I126*Visualisation!$Q$119)+(I147*Visualisation!$Q$120)+(I168*Visualisation!$Q$121)+(I189*Visualisation!$Q$122)+(I210*Visualisation!$Q$123)+(I231*Visualisation!$Q$124)+(I252*Visualisation!$Q$125),"-")</f>
        <v>0.10028808577105128</v>
      </c>
      <c r="AI147" s="21">
        <f>IFERROR((J84*Visualisation!$Q$117)+(J105*Visualisation!$Q$118)+(J126*Visualisation!$Q$119)+(J147*Visualisation!$Q$120)+(J168*Visualisation!$Q$121)+(J189*Visualisation!$Q$122)+(J210*Visualisation!$Q$123)+(J231*Visualisation!$Q$124)+(J252*Visualisation!$Q$125),"-")</f>
        <v>9.9446788515004991E-2</v>
      </c>
      <c r="AJ147" s="21">
        <f>IFERROR((K84*Visualisation!$Q$117)+(K105*Visualisation!$Q$118)+(K126*Visualisation!$Q$119)+(K147*Visualisation!$Q$120)+(K168*Visualisation!$Q$121)+(K189*Visualisation!$Q$122)+(K210*Visualisation!$Q$123)+(K231*Visualisation!$Q$124)+(K252*Visualisation!$Q$125),"-")</f>
        <v>9.0865870816601801E-2</v>
      </c>
      <c r="AK147" s="21">
        <f>IFERROR((L84*Visualisation!$Q$117)+(L105*Visualisation!$Q$118)+(L126*Visualisation!$Q$119)+(L147*Visualisation!$Q$120)+(L168*Visualisation!$Q$121)+(L189*Visualisation!$Q$122)+(L210*Visualisation!$Q$123)+(L231*Visualisation!$Q$124)+(L252*Visualisation!$Q$125),"-")</f>
        <v>6.2727768728027102E-3</v>
      </c>
      <c r="AL147" s="21">
        <f>IFERROR((M84*Visualisation!$Q$117)+(M105*Visualisation!$Q$118)+(M126*Visualisation!$Q$119)+(M147*Visualisation!$Q$120)+(M168*Visualisation!$Q$121)+(M189*Visualisation!$Q$122)+(M210*Visualisation!$Q$123)+(M231*Visualisation!$Q$124)+(M252*Visualisation!$Q$125),"-")</f>
        <v>5.1930990991466697E-3</v>
      </c>
      <c r="AM147" s="21">
        <f>IFERROR((N84*Visualisation!$Q$117)+(N105*Visualisation!$Q$118)+(N126*Visualisation!$Q$119)+(N147*Visualisation!$Q$120)+(N168*Visualisation!$Q$121)+(N189*Visualisation!$Q$122)+(N210*Visualisation!$Q$123)+(N231*Visualisation!$Q$124)+(N252*Visualisation!$Q$125),"-")</f>
        <v>6.3506248668475096E-3</v>
      </c>
      <c r="AN147" s="21">
        <f>IFERROR((O84*Visualisation!$Q$117)+(O105*Visualisation!$Q$118)+(O126*Visualisation!$Q$119)+(O147*Visualisation!$Q$120)+(O168*Visualisation!$Q$121)+(O189*Visualisation!$Q$122)+(O210*Visualisation!$Q$123)+(O231*Visualisation!$Q$124)+(O252*Visualisation!$Q$125),"-")</f>
        <v>0.19607540428356618</v>
      </c>
      <c r="AO147" s="21">
        <f>IFERROR((P84*Visualisation!$Q$117)+(P105*Visualisation!$Q$118)+(P126*Visualisation!$Q$119)+(P147*Visualisation!$Q$120)+(P168*Visualisation!$Q$121)+(P189*Visualisation!$Q$122)+(P210*Visualisation!$Q$123)+(P231*Visualisation!$Q$124)+(P252*Visualisation!$Q$125),"-")</f>
        <v>2.7124957312829604E-6</v>
      </c>
      <c r="AP147" s="21">
        <f>IFERROR((Q84*Visualisation!$Q$117)+(Q105*Visualisation!$Q$118)+(Q126*Visualisation!$Q$119)+(Q147*Visualisation!$Q$120)+(Q168*Visualisation!$Q$121)+(Q189*Visualisation!$Q$122)+(Q210*Visualisation!$Q$123)+(Q231*Visualisation!$Q$124)+(Q252*Visualisation!$Q$125),"-")</f>
        <v>9.2695353560952039E-4</v>
      </c>
      <c r="AQ147" s="202">
        <f>IFERROR((R84*Visualisation!$Q$117)+(R105*Visualisation!$Q$118)+(R126*Visualisation!$Q$119)+(R147*Visualisation!$Q$120)+(R168*Visualisation!$Q$121)+(R189*Visualisation!$Q$122)+(R210*Visualisation!$Q$123)+(R231*Visualisation!$Q$124)+(R252*Visualisation!$Q$125),"-")</f>
        <v>4.545151093955551E-2</v>
      </c>
      <c r="AR147" s="21">
        <f t="shared" si="14"/>
        <v>0.55122223830066142</v>
      </c>
      <c r="AS147" s="11"/>
      <c r="AT147" s="11"/>
      <c r="AU147" s="11"/>
      <c r="AV147" s="251"/>
      <c r="AW147" s="11"/>
      <c r="BC147" s="2"/>
      <c r="BG147" s="2"/>
      <c r="BK147" s="2"/>
      <c r="BO147" s="2"/>
      <c r="BS147" s="2"/>
      <c r="CD147" s="2"/>
      <c r="DO147" s="253"/>
    </row>
    <row r="148" spans="1:119">
      <c r="A148" s="35" t="s">
        <v>294</v>
      </c>
      <c r="B148" s="159" t="s">
        <v>234</v>
      </c>
      <c r="C148" s="163">
        <f>IF((Visualisation!$I$67-Visualisation!E$67)&gt;0,(1-(EXP(-(((Visualisation!$I$67-Visualisation!E$67)^2)/(2*($T$143^2)))))),0)</f>
        <v>0</v>
      </c>
      <c r="D148" s="163">
        <f>IF((Visualisation!$I$67-Visualisation!F$67)&gt;0,(1-(EXP(-(((Visualisation!$I$67-Visualisation!F$67)^2)/(2*($T$143^2)))))),0)</f>
        <v>0</v>
      </c>
      <c r="E148" s="163">
        <f>IF((Visualisation!$I$67-Visualisation!G$67)&gt;0,(1-(EXP(-(((Visualisation!$I$67-Visualisation!G$67)^2)/(2*($T$143^2)))))),0)</f>
        <v>0</v>
      </c>
      <c r="F148" s="163">
        <f>IF((Visualisation!$I$67-Visualisation!H$67)&gt;0,(1-(EXP(-(((Visualisation!$I$67-Visualisation!H$67)^2)/(2*($T$143^2)))))),0)</f>
        <v>0</v>
      </c>
      <c r="G148" s="163">
        <f>IF((Visualisation!$I$67-Visualisation!I$67)&gt;0,(1-(EXP(-(((Visualisation!$I$67-Visualisation!I$67)^2)/(2*($T$143^2)))))),0)</f>
        <v>0</v>
      </c>
      <c r="H148" s="163">
        <f>IF((Visualisation!$I$67-Visualisation!J$67)&gt;0,(1-(EXP(-(((Visualisation!$I$67-Visualisation!J$67)^2)/(2*($T$143^2)))))),0)</f>
        <v>2.2825762872047406E-5</v>
      </c>
      <c r="I148" s="163">
        <f>IF((Visualisation!$I$67-Visualisation!K$67)&gt;0,(1-(EXP(-(((Visualisation!$I$67-Visualisation!K$67)^2)/(2*($T$143^2)))))),0)</f>
        <v>0.39046307679306314</v>
      </c>
      <c r="J148" s="163">
        <f>IF((Visualisation!$I$67-Visualisation!L$67)&gt;0,(1-(EXP(-(((Visualisation!$I$67-Visualisation!L$67)^2)/(2*($T$143^2)))))),0)</f>
        <v>0.39084475267106311</v>
      </c>
      <c r="K148" s="163">
        <f>IF((Visualisation!$I$67-Visualisation!M$67)&gt;0,(1-(EXP(-(((Visualisation!$I$67-Visualisation!M$67)^2)/(2*($T$143^2)))))),0)</f>
        <v>0.43595393265679105</v>
      </c>
      <c r="L148" s="163">
        <f>IF((Visualisation!$I$67-Visualisation!N$67)&gt;0,(1-(EXP(-(((Visualisation!$I$67-Visualisation!N$67)^2)/(2*($T$143^2)))))),0)</f>
        <v>0</v>
      </c>
      <c r="M148" s="163">
        <f>IF((Visualisation!$I$67-Visualisation!O$67)&gt;0,(1-(EXP(-(((Visualisation!$I$67-Visualisation!O$67)^2)/(2*($T$143^2)))))),0)</f>
        <v>0</v>
      </c>
      <c r="N148" s="163">
        <f>IF((Visualisation!$I$67-Visualisation!P$67)&gt;0,(1-(EXP(-(((Visualisation!$I$67-Visualisation!P$67)^2)/(2*($T$143^2)))))),0)</f>
        <v>0</v>
      </c>
      <c r="O148" s="163">
        <f>IF((Visualisation!$I$67-Visualisation!Q$67)&gt;0,(1-(EXP(-(((Visualisation!$I$67-Visualisation!Q$67)^2)/(2*($T$143^2)))))),0)</f>
        <v>0.98174920224556184</v>
      </c>
      <c r="P148" s="163">
        <f>IF((Visualisation!$I$67-Visualisation!R$67)&gt;0,(1-(EXP(-(((Visualisation!$I$67-Visualisation!R$67)^2)/(2*($T$143^2)))))),0)</f>
        <v>1.0097882403026226E-5</v>
      </c>
      <c r="Q148" s="163">
        <f>IF((Visualisation!$I$67-Visualisation!S$67)&gt;0,(1-(EXP(-(((Visualisation!$I$67-Visualisation!S$67)^2)/(2*($T$143^2)))))),0)</f>
        <v>1.4797935055099742E-6</v>
      </c>
      <c r="R148" s="163">
        <f>IF((Visualisation!$I$67-Visualisation!T$67)&gt;0,(1-(EXP(-(((Visualisation!$I$67-Visualisation!T$67)^2)/(2*($T$143^2)))))),0)</f>
        <v>0</v>
      </c>
      <c r="S148" s="19"/>
      <c r="T148" s="19"/>
      <c r="U148" s="19"/>
      <c r="V148" s="1"/>
      <c r="W148" s="249"/>
      <c r="X148" s="2"/>
      <c r="Y148" s="2"/>
      <c r="Z148" s="2"/>
      <c r="AA148" s="188" t="s">
        <v>284</v>
      </c>
      <c r="AB148" s="21">
        <f>IFERROR((C85*Visualisation!$Q$117)+(C106*Visualisation!$Q$118)+(C127*Visualisation!$Q$119)+(C148*Visualisation!$Q$120)+(C169*Visualisation!$Q$121)+(C190*Visualisation!$Q$122)+(C211*Visualisation!$Q$123)+(C232*Visualisation!$Q$124)+(C253*Visualisation!$Q$125),"-")</f>
        <v>5.8163627833365263E-4</v>
      </c>
      <c r="AC148" s="21">
        <f>IFERROR((D85*Visualisation!$Q$117)+(D106*Visualisation!$Q$118)+(D127*Visualisation!$Q$119)+(D148*Visualisation!$Q$120)+(D169*Visualisation!$Q$121)+(D190*Visualisation!$Q$122)+(D211*Visualisation!$Q$123)+(D232*Visualisation!$Q$124)+(D253*Visualisation!$Q$125),"-")</f>
        <v>4.3028777424061195E-4</v>
      </c>
      <c r="AD148" s="21">
        <f>IFERROR((E85*Visualisation!$Q$117)+(E106*Visualisation!$Q$118)+(E127*Visualisation!$Q$119)+(E148*Visualisation!$Q$120)+(E169*Visualisation!$Q$121)+(E190*Visualisation!$Q$122)+(E211*Visualisation!$Q$123)+(E232*Visualisation!$Q$124)+(E253*Visualisation!$Q$125),"-")</f>
        <v>1.3612836720644506E-5</v>
      </c>
      <c r="AE148" s="21">
        <f>IFERROR((F85*Visualisation!$Q$117)+(F106*Visualisation!$Q$118)+(F127*Visualisation!$Q$119)+(F148*Visualisation!$Q$120)+(F169*Visualisation!$Q$121)+(F190*Visualisation!$Q$122)+(F211*Visualisation!$Q$123)+(F232*Visualisation!$Q$124)+(F253*Visualisation!$Q$125),"-")</f>
        <v>1.7143475255689824E-4</v>
      </c>
      <c r="AF148" s="21">
        <f>IFERROR((G85*Visualisation!$Q$117)+(G106*Visualisation!$Q$118)+(G127*Visualisation!$Q$119)+(G148*Visualisation!$Q$120)+(G169*Visualisation!$Q$121)+(G190*Visualisation!$Q$122)+(G211*Visualisation!$Q$123)+(G232*Visualisation!$Q$124)+(G253*Visualisation!$Q$125),"-")</f>
        <v>0</v>
      </c>
      <c r="AG148" s="21">
        <f>IFERROR((H85*Visualisation!$Q$117)+(H106*Visualisation!$Q$118)+(H127*Visualisation!$Q$119)+(H148*Visualisation!$Q$120)+(H169*Visualisation!$Q$121)+(H190*Visualisation!$Q$122)+(H211*Visualisation!$Q$123)+(H232*Visualisation!$Q$124)+(H253*Visualisation!$Q$125),"-")</f>
        <v>2.218803216825549E-4</v>
      </c>
      <c r="AH148" s="21">
        <f>IFERROR((I85*Visualisation!$Q$117)+(I106*Visualisation!$Q$118)+(I127*Visualisation!$Q$119)+(I148*Visualisation!$Q$120)+(I169*Visualisation!$Q$121)+(I190*Visualisation!$Q$122)+(I211*Visualisation!$Q$123)+(I232*Visualisation!$Q$124)+(I253*Visualisation!$Q$125),"-")</f>
        <v>0.10514493299729688</v>
      </c>
      <c r="AI148" s="21">
        <f>IFERROR((J85*Visualisation!$Q$117)+(J106*Visualisation!$Q$118)+(J127*Visualisation!$Q$119)+(J148*Visualisation!$Q$120)+(J169*Visualisation!$Q$121)+(J190*Visualisation!$Q$122)+(J211*Visualisation!$Q$123)+(J232*Visualisation!$Q$124)+(J253*Visualisation!$Q$125),"-")</f>
        <v>0.10434379179474844</v>
      </c>
      <c r="AJ148" s="21">
        <f>IFERROR((K85*Visualisation!$Q$117)+(K106*Visualisation!$Q$118)+(K127*Visualisation!$Q$119)+(K148*Visualisation!$Q$120)+(K169*Visualisation!$Q$121)+(K190*Visualisation!$Q$122)+(K211*Visualisation!$Q$123)+(K232*Visualisation!$Q$124)+(K253*Visualisation!$Q$125),"-")</f>
        <v>9.5410223674028544E-2</v>
      </c>
      <c r="AK148" s="21">
        <f>IFERROR((L85*Visualisation!$Q$117)+(L106*Visualisation!$Q$118)+(L127*Visualisation!$Q$119)+(L148*Visualisation!$Q$120)+(L169*Visualisation!$Q$121)+(L190*Visualisation!$Q$122)+(L211*Visualisation!$Q$123)+(L232*Visualisation!$Q$124)+(L253*Visualisation!$Q$125),"-")</f>
        <v>8.186011812206951E-3</v>
      </c>
      <c r="AL148" s="21">
        <f>IFERROR((M85*Visualisation!$Q$117)+(M106*Visualisation!$Q$118)+(M127*Visualisation!$Q$119)+(M148*Visualisation!$Q$120)+(M169*Visualisation!$Q$121)+(M190*Visualisation!$Q$122)+(M211*Visualisation!$Q$123)+(M232*Visualisation!$Q$124)+(M253*Visualisation!$Q$125),"-")</f>
        <v>7.0135439369217742E-3</v>
      </c>
      <c r="AM148" s="21">
        <f>IFERROR((N85*Visualisation!$Q$117)+(N106*Visualisation!$Q$118)+(N127*Visualisation!$Q$119)+(N148*Visualisation!$Q$120)+(N169*Visualisation!$Q$121)+(N190*Visualisation!$Q$122)+(N211*Visualisation!$Q$123)+(N232*Visualisation!$Q$124)+(N253*Visualisation!$Q$125),"-")</f>
        <v>8.1803740199104299E-3</v>
      </c>
      <c r="AN148" s="21">
        <f>IFERROR((O85*Visualisation!$Q$117)+(O106*Visualisation!$Q$118)+(O127*Visualisation!$Q$119)+(O148*Visualisation!$Q$120)+(O169*Visualisation!$Q$121)+(O190*Visualisation!$Q$122)+(O211*Visualisation!$Q$123)+(O232*Visualisation!$Q$124)+(O253*Visualisation!$Q$125),"-")</f>
        <v>0.19631889911552092</v>
      </c>
      <c r="AO148" s="21">
        <f>IFERROR((P85*Visualisation!$Q$117)+(P106*Visualisation!$Q$118)+(P127*Visualisation!$Q$119)+(P148*Visualisation!$Q$120)+(P169*Visualisation!$Q$121)+(P190*Visualisation!$Q$122)+(P211*Visualisation!$Q$123)+(P232*Visualisation!$Q$124)+(P253*Visualisation!$Q$125),"-")</f>
        <v>1.0097882403026226E-6</v>
      </c>
      <c r="AP148" s="21">
        <f>IFERROR((Q85*Visualisation!$Q$117)+(Q106*Visualisation!$Q$118)+(Q127*Visualisation!$Q$119)+(Q148*Visualisation!$Q$120)+(Q169*Visualisation!$Q$121)+(Q190*Visualisation!$Q$122)+(Q211*Visualisation!$Q$123)+(Q232*Visualisation!$Q$124)+(Q253*Visualisation!$Q$125),"-")</f>
        <v>1.4707423763598904E-3</v>
      </c>
      <c r="AQ148" s="202">
        <f>IFERROR((R85*Visualisation!$Q$117)+(R106*Visualisation!$Q$118)+(R127*Visualisation!$Q$119)+(R148*Visualisation!$Q$120)+(R169*Visualisation!$Q$121)+(R190*Visualisation!$Q$122)+(R211*Visualisation!$Q$123)+(R232*Visualisation!$Q$124)+(R253*Visualisation!$Q$125),"-")</f>
        <v>4.8266243400154202E-2</v>
      </c>
      <c r="AR148" s="21">
        <f t="shared" si="14"/>
        <v>0.57575462487892282</v>
      </c>
      <c r="AS148" s="11"/>
      <c r="AT148" s="11"/>
      <c r="AU148" s="11"/>
      <c r="AV148" s="251"/>
      <c r="AW148" s="11"/>
      <c r="BC148" s="2"/>
      <c r="BG148" s="2"/>
      <c r="BK148" s="2"/>
      <c r="BO148" s="2"/>
      <c r="BS148" s="2"/>
      <c r="CD148" s="2"/>
      <c r="DO148" s="253"/>
    </row>
    <row r="149" spans="1:119">
      <c r="A149" s="35" t="s">
        <v>203</v>
      </c>
      <c r="B149" s="159" t="s">
        <v>235</v>
      </c>
      <c r="C149" s="163">
        <f>IF((Visualisation!$J$67-Visualisation!E$67)&gt;0,(1-(EXP(-(((Visualisation!$J$67-Visualisation!E$67)^2)/(2*($T$143^2)))))),0)</f>
        <v>0</v>
      </c>
      <c r="D149" s="163">
        <f>IF((Visualisation!$J$67-Visualisation!F$67)&gt;0,(1-(EXP(-(((Visualisation!$J$67-Visualisation!F$67)^2)/(2*($T$143^2)))))),0)</f>
        <v>0</v>
      </c>
      <c r="E149" s="163">
        <f>IF((Visualisation!$J$67-Visualisation!G$67)&gt;0,(1-(EXP(-(((Visualisation!$J$67-Visualisation!G$67)^2)/(2*($T$143^2)))))),0)</f>
        <v>0</v>
      </c>
      <c r="F149" s="163">
        <f>IF((Visualisation!$J$67-Visualisation!H$67)&gt;0,(1-(EXP(-(((Visualisation!$J$67-Visualisation!H$67)^2)/(2*($T$143^2)))))),0)</f>
        <v>0</v>
      </c>
      <c r="G149" s="163">
        <f>IF((Visualisation!$J$67-Visualisation!I$67)&gt;0,(1-(EXP(-(((Visualisation!$J$67-Visualisation!I$67)^2)/(2*($T$143^2)))))),0)</f>
        <v>0</v>
      </c>
      <c r="H149" s="163">
        <f>IF((Visualisation!$J$67-Visualisation!J$67)&gt;0,(1-(EXP(-(((Visualisation!$J$67-Visualisation!J$67)^2)/(2*($T$143^2)))))),0)</f>
        <v>0</v>
      </c>
      <c r="I149" s="163">
        <f>IF((Visualisation!$J$67-Visualisation!K$67)&gt;0,(1-(EXP(-(((Visualisation!$J$67-Visualisation!K$67)^2)/(2*($T$143^2)))))),0)</f>
        <v>0.386365274838671</v>
      </c>
      <c r="J149" s="163">
        <f>IF((Visualisation!$J$67-Visualisation!L$67)&gt;0,(1-(EXP(-(((Visualisation!$J$67-Visualisation!L$67)^2)/(2*($T$143^2)))))),0)</f>
        <v>0.38674690917590382</v>
      </c>
      <c r="K149" s="163">
        <f>IF((Visualisation!$J$67-Visualisation!M$67)&gt;0,(1-(EXP(-(((Visualisation!$J$67-Visualisation!M$67)^2)/(2*($T$143^2)))))),0)</f>
        <v>0.4318736932386541</v>
      </c>
      <c r="L149" s="163">
        <f>IF((Visualisation!$J$67-Visualisation!N$67)&gt;0,(1-(EXP(-(((Visualisation!$J$67-Visualisation!N$67)^2)/(2*($T$143^2)))))),0)</f>
        <v>0</v>
      </c>
      <c r="M149" s="163">
        <f>IF((Visualisation!$J$67-Visualisation!O$67)&gt;0,(1-(EXP(-(((Visualisation!$J$67-Visualisation!O$67)^2)/(2*($T$143^2)))))),0)</f>
        <v>0</v>
      </c>
      <c r="N149" s="163">
        <f>IF((Visualisation!$J$67-Visualisation!P$67)&gt;0,(1-(EXP(-(((Visualisation!$J$67-Visualisation!P$67)^2)/(2*($T$143^2)))))),0)</f>
        <v>0</v>
      </c>
      <c r="O149" s="163">
        <f>IF((Visualisation!$J$67-Visualisation!Q$67)&gt;0,(1-(EXP(-(((Visualisation!$J$67-Visualisation!Q$67)^2)/(2*($T$143^2)))))),0)</f>
        <v>0.98139733089294101</v>
      </c>
      <c r="P149" s="163">
        <f>IF((Visualisation!$J$67-Visualisation!R$67)&gt;0,(1-(EXP(-(((Visualisation!$J$67-Visualisation!R$67)^2)/(2*($T$143^2)))))),0)</f>
        <v>0</v>
      </c>
      <c r="Q149" s="163">
        <f>IF((Visualisation!$J$67-Visualisation!S$67)&gt;0,(1-(EXP(-(((Visualisation!$J$67-Visualisation!S$67)^2)/(2*($T$143^2)))))),0)</f>
        <v>0</v>
      </c>
      <c r="R149" s="163">
        <f>IF((Visualisation!$J$67-Visualisation!T$67)&gt;0,(1-(EXP(-(((Visualisation!$J$67-Visualisation!T$67)^2)/(2*($T$143^2)))))),0)</f>
        <v>0</v>
      </c>
      <c r="S149" s="1"/>
      <c r="T149" s="1"/>
      <c r="U149" s="1"/>
      <c r="V149" s="1"/>
      <c r="W149" s="249"/>
      <c r="X149" s="2"/>
      <c r="Y149" s="2"/>
      <c r="Z149" s="2"/>
      <c r="AA149" s="188" t="s">
        <v>285</v>
      </c>
      <c r="AB149" s="21">
        <f>IFERROR((C86*Visualisation!$Q$117)+(C107*Visualisation!$Q$118)+(C128*Visualisation!$Q$119)+(C149*Visualisation!$Q$120)+(C170*Visualisation!$Q$121)+(C191*Visualisation!$Q$122)+(C212*Visualisation!$Q$123)+(C233*Visualisation!$Q$124)+(C254*Visualisation!$Q$125),"-")</f>
        <v>0.52953217053417001</v>
      </c>
      <c r="AC149" s="21">
        <f>IFERROR((D86*Visualisation!$Q$117)+(D107*Visualisation!$Q$118)+(D128*Visualisation!$Q$119)+(D149*Visualisation!$Q$120)+(D170*Visualisation!$Q$121)+(D191*Visualisation!$Q$122)+(D212*Visualisation!$Q$123)+(D233*Visualisation!$Q$124)+(D254*Visualisation!$Q$125),"-")</f>
        <v>0.52927873044330231</v>
      </c>
      <c r="AD149" s="21">
        <f>IFERROR((E86*Visualisation!$Q$117)+(E107*Visualisation!$Q$118)+(E128*Visualisation!$Q$119)+(E149*Visualisation!$Q$120)+(E170*Visualisation!$Q$121)+(E191*Visualisation!$Q$122)+(E212*Visualisation!$Q$123)+(E233*Visualisation!$Q$124)+(E254*Visualisation!$Q$125),"-")</f>
        <v>8.9895248510638612E-2</v>
      </c>
      <c r="AE149" s="21">
        <f>IFERROR((F86*Visualisation!$Q$117)+(F107*Visualisation!$Q$118)+(F128*Visualisation!$Q$119)+(F149*Visualisation!$Q$120)+(F170*Visualisation!$Q$121)+(F191*Visualisation!$Q$122)+(F212*Visualisation!$Q$123)+(F233*Visualisation!$Q$124)+(F254*Visualisation!$Q$125),"-")</f>
        <v>0.52864077311459223</v>
      </c>
      <c r="AF149" s="21">
        <f>IFERROR((G86*Visualisation!$Q$117)+(G107*Visualisation!$Q$118)+(G128*Visualisation!$Q$119)+(G149*Visualisation!$Q$120)+(G170*Visualisation!$Q$121)+(G191*Visualisation!$Q$122)+(G212*Visualisation!$Q$123)+(G233*Visualisation!$Q$124)+(G254*Visualisation!$Q$125),"-")</f>
        <v>0.52821195214834615</v>
      </c>
      <c r="AG149" s="21">
        <f>IFERROR((H86*Visualisation!$Q$117)+(H107*Visualisation!$Q$118)+(H128*Visualisation!$Q$119)+(H149*Visualisation!$Q$120)+(H170*Visualisation!$Q$121)+(H191*Visualisation!$Q$122)+(H212*Visualisation!$Q$123)+(H233*Visualisation!$Q$124)+(H254*Visualisation!$Q$125),"-")</f>
        <v>0</v>
      </c>
      <c r="AH149" s="21">
        <f>IFERROR((I86*Visualisation!$Q$117)+(I107*Visualisation!$Q$118)+(I128*Visualisation!$Q$119)+(I149*Visualisation!$Q$120)+(I170*Visualisation!$Q$121)+(I191*Visualisation!$Q$122)+(I212*Visualisation!$Q$123)+(I233*Visualisation!$Q$124)+(I254*Visualisation!$Q$125),"-")</f>
        <v>0.63086918667168979</v>
      </c>
      <c r="AI149" s="21">
        <f>IFERROR((J86*Visualisation!$Q$117)+(J107*Visualisation!$Q$118)+(J128*Visualisation!$Q$119)+(J149*Visualisation!$Q$120)+(J170*Visualisation!$Q$121)+(J191*Visualisation!$Q$122)+(J212*Visualisation!$Q$123)+(J233*Visualisation!$Q$124)+(J254*Visualisation!$Q$125),"-")</f>
        <v>0.63021866498129719</v>
      </c>
      <c r="AJ149" s="21">
        <f>IFERROR((K86*Visualisation!$Q$117)+(K107*Visualisation!$Q$118)+(K128*Visualisation!$Q$119)+(K149*Visualisation!$Q$120)+(K170*Visualisation!$Q$121)+(K191*Visualisation!$Q$122)+(K212*Visualisation!$Q$123)+(K233*Visualisation!$Q$124)+(K254*Visualisation!$Q$125),"-")</f>
        <v>0.20569845468786024</v>
      </c>
      <c r="AK149" s="21">
        <f>IFERROR((L86*Visualisation!$Q$117)+(L107*Visualisation!$Q$118)+(L128*Visualisation!$Q$119)+(L149*Visualisation!$Q$120)+(L170*Visualisation!$Q$121)+(L191*Visualisation!$Q$122)+(L212*Visualisation!$Q$123)+(L233*Visualisation!$Q$124)+(L254*Visualisation!$Q$125),"-")</f>
        <v>0.53544120973283349</v>
      </c>
      <c r="AL149" s="21">
        <f>IFERROR((M86*Visualisation!$Q$117)+(M107*Visualisation!$Q$118)+(M128*Visualisation!$Q$119)+(M149*Visualisation!$Q$120)+(M170*Visualisation!$Q$121)+(M191*Visualisation!$Q$122)+(M212*Visualisation!$Q$123)+(M233*Visualisation!$Q$124)+(M254*Visualisation!$Q$125),"-")</f>
        <v>0.53455621590786984</v>
      </c>
      <c r="AM149" s="21">
        <f>IFERROR((N86*Visualisation!$Q$117)+(N107*Visualisation!$Q$118)+(N128*Visualisation!$Q$119)+(N149*Visualisation!$Q$120)+(N170*Visualisation!$Q$121)+(N191*Visualisation!$Q$122)+(N212*Visualisation!$Q$123)+(N233*Visualisation!$Q$124)+(N254*Visualisation!$Q$125),"-")</f>
        <v>0.1141170904863491</v>
      </c>
      <c r="AN149" s="21">
        <f>IFERROR((O86*Visualisation!$Q$117)+(O107*Visualisation!$Q$118)+(O128*Visualisation!$Q$119)+(O149*Visualisation!$Q$120)+(O170*Visualisation!$Q$121)+(O191*Visualisation!$Q$122)+(O212*Visualisation!$Q$123)+(O233*Visualisation!$Q$124)+(O254*Visualisation!$Q$125),"-")</f>
        <v>0.24749876398776563</v>
      </c>
      <c r="AO149" s="21">
        <f>IFERROR((P86*Visualisation!$Q$117)+(P107*Visualisation!$Q$118)+(P128*Visualisation!$Q$119)+(P149*Visualisation!$Q$120)+(P170*Visualisation!$Q$121)+(P191*Visualisation!$Q$122)+(P212*Visualisation!$Q$123)+(P233*Visualisation!$Q$124)+(P254*Visualisation!$Q$125),"-")</f>
        <v>0.52797281159055487</v>
      </c>
      <c r="AP149" s="21">
        <f>IFERROR((Q86*Visualisation!$Q$117)+(Q107*Visualisation!$Q$118)+(Q128*Visualisation!$Q$119)+(Q149*Visualisation!$Q$120)+(Q170*Visualisation!$Q$121)+(Q191*Visualisation!$Q$122)+(Q212*Visualisation!$Q$123)+(Q233*Visualisation!$Q$124)+(Q254*Visualisation!$Q$125),"-")</f>
        <v>5.5765477695081107E-4</v>
      </c>
      <c r="AQ149" s="202">
        <f>IFERROR((R86*Visualisation!$Q$117)+(R107*Visualisation!$Q$118)+(R128*Visualisation!$Q$119)+(R149*Visualisation!$Q$120)+(R170*Visualisation!$Q$121)+(R191*Visualisation!$Q$122)+(R212*Visualisation!$Q$123)+(R233*Visualisation!$Q$124)+(R254*Visualisation!$Q$125),"-")</f>
        <v>4.3059507080100513E-2</v>
      </c>
      <c r="AR149" s="21">
        <f t="shared" si="14"/>
        <v>5.6755484346543206</v>
      </c>
      <c r="AS149" s="11"/>
      <c r="AT149" s="11"/>
      <c r="AU149" s="11"/>
      <c r="AV149" s="251"/>
      <c r="AW149" s="11"/>
      <c r="AX149" s="1"/>
      <c r="AY149" s="224" t="s">
        <v>187</v>
      </c>
      <c r="AZ149" s="353" t="s">
        <v>146</v>
      </c>
      <c r="BA149" s="354"/>
      <c r="BB149" s="354"/>
      <c r="BC149" s="2"/>
      <c r="BD149" s="350" t="s">
        <v>145</v>
      </c>
      <c r="BE149" s="351"/>
      <c r="BF149" s="352"/>
      <c r="BG149" s="2"/>
      <c r="BH149" s="350" t="s">
        <v>345</v>
      </c>
      <c r="BI149" s="351"/>
      <c r="BJ149" s="352"/>
      <c r="BK149" s="2"/>
      <c r="BL149" s="350" t="s">
        <v>344</v>
      </c>
      <c r="BM149" s="351"/>
      <c r="BN149" s="352"/>
      <c r="BO149" s="2"/>
      <c r="BP149" s="350" t="s">
        <v>343</v>
      </c>
      <c r="BQ149" s="351"/>
      <c r="BR149" s="352"/>
      <c r="BS149" s="2"/>
      <c r="BT149" s="350" t="s">
        <v>342</v>
      </c>
      <c r="BU149" s="351"/>
      <c r="BV149" s="352"/>
      <c r="BX149" s="350" t="s">
        <v>341</v>
      </c>
      <c r="BY149" s="351"/>
      <c r="BZ149" s="352"/>
      <c r="CB149" s="350" t="s">
        <v>14</v>
      </c>
      <c r="CC149" s="351"/>
      <c r="CD149" s="352"/>
      <c r="CF149" s="350" t="s">
        <v>13</v>
      </c>
      <c r="CG149" s="351"/>
      <c r="CH149" s="352"/>
      <c r="CJ149" s="350" t="s">
        <v>12</v>
      </c>
      <c r="CK149" s="351"/>
      <c r="CL149" s="352"/>
      <c r="CN149" s="350" t="s">
        <v>19</v>
      </c>
      <c r="CO149" s="351"/>
      <c r="CP149" s="352"/>
      <c r="CR149" s="350" t="s">
        <v>47</v>
      </c>
      <c r="CS149" s="351"/>
      <c r="CT149" s="352"/>
      <c r="CV149" s="350" t="s">
        <v>33</v>
      </c>
      <c r="CW149" s="351"/>
      <c r="CX149" s="352"/>
      <c r="CZ149" s="350" t="s">
        <v>32</v>
      </c>
      <c r="DA149" s="351"/>
      <c r="DB149" s="352"/>
      <c r="DD149" s="350" t="s">
        <v>31</v>
      </c>
      <c r="DE149" s="351"/>
      <c r="DF149" s="352"/>
      <c r="DH149" s="350" t="s">
        <v>30</v>
      </c>
      <c r="DI149" s="351"/>
      <c r="DJ149" s="351"/>
      <c r="DO149" s="253"/>
    </row>
    <row r="150" spans="1:119">
      <c r="A150" s="35" t="s">
        <v>204</v>
      </c>
      <c r="B150" s="159" t="s">
        <v>236</v>
      </c>
      <c r="C150" s="163">
        <f>IF((Visualisation!$K$67-Visualisation!E$67)&gt;0,(1-(EXP(-(((Visualisation!$K$67-Visualisation!E$67)^2)/(2*($T$143^2)))))),0)</f>
        <v>0</v>
      </c>
      <c r="D150" s="163">
        <f>IF((Visualisation!$K$67-Visualisation!F$67)&gt;0,(1-(EXP(-(((Visualisation!$K$67-Visualisation!F$67)^2)/(2*($T$143^2)))))),0)</f>
        <v>0</v>
      </c>
      <c r="E150" s="163">
        <f>IF((Visualisation!$K$67-Visualisation!G$67)&gt;0,(1-(EXP(-(((Visualisation!$K$67-Visualisation!G$67)^2)/(2*($T$143^2)))))),0)</f>
        <v>0</v>
      </c>
      <c r="F150" s="163">
        <f>IF((Visualisation!$K$67-Visualisation!H$67)&gt;0,(1-(EXP(-(((Visualisation!$K$67-Visualisation!H$67)^2)/(2*($T$143^2)))))),0)</f>
        <v>0</v>
      </c>
      <c r="G150" s="163">
        <f>IF((Visualisation!$K$67-Visualisation!I$67)&gt;0,(1-(EXP(-(((Visualisation!$K$67-Visualisation!I$67)^2)/(2*($T$143^2)))))),0)</f>
        <v>0</v>
      </c>
      <c r="H150" s="163">
        <f>IF((Visualisation!$K$67-Visualisation!J$67)&gt;0,(1-(EXP(-(((Visualisation!$K$67-Visualisation!J$67)^2)/(2*($T$143^2)))))),0)</f>
        <v>0</v>
      </c>
      <c r="I150" s="163">
        <f>IF((Visualisation!$K$67-Visualisation!K$67)&gt;0,(1-(EXP(-(((Visualisation!$K$67-Visualisation!K$67)^2)/(2*($T$143^2)))))),0)</f>
        <v>0</v>
      </c>
      <c r="J150" s="163">
        <f>IF((Visualisation!$K$67-Visualisation!L$67)&gt;0,(1-(EXP(-(((Visualisation!$K$67-Visualisation!L$67)^2)/(2*($T$143^2)))))),0)</f>
        <v>1.9800339789988186E-7</v>
      </c>
      <c r="K150" s="163">
        <f>IF((Visualisation!$K$67-Visualisation!M$67)&gt;0,(1-(EXP(-(((Visualisation!$K$67-Visualisation!M$67)^2)/(2*($T$143^2)))))),0)</f>
        <v>2.8171403496886072E-3</v>
      </c>
      <c r="L150" s="163">
        <f>IF((Visualisation!$K$67-Visualisation!N$67)&gt;0,(1-(EXP(-(((Visualisation!$K$67-Visualisation!N$67)^2)/(2*($T$143^2)))))),0)</f>
        <v>0</v>
      </c>
      <c r="M150" s="163">
        <f>IF((Visualisation!$K$67-Visualisation!O$67)&gt;0,(1-(EXP(-(((Visualisation!$K$67-Visualisation!O$67)^2)/(2*($T$143^2)))))),0)</f>
        <v>0</v>
      </c>
      <c r="N150" s="163">
        <f>IF((Visualisation!$K$67-Visualisation!P$67)&gt;0,(1-(EXP(-(((Visualisation!$K$67-Visualisation!P$67)^2)/(2*($T$143^2)))))),0)</f>
        <v>0</v>
      </c>
      <c r="O150" s="163">
        <f>IF((Visualisation!$K$67-Visualisation!Q$67)&gt;0,(1-(EXP(-(((Visualisation!$K$67-Visualisation!Q$67)^2)/(2*($T$143^2)))))),0)</f>
        <v>0.8141744448636633</v>
      </c>
      <c r="P150" s="163">
        <f>IF((Visualisation!$K$67-Visualisation!R$67)&gt;0,(1-(EXP(-(((Visualisation!$K$67-Visualisation!R$67)^2)/(2*($T$143^2)))))),0)</f>
        <v>0</v>
      </c>
      <c r="Q150" s="163">
        <f>IF((Visualisation!$K$67-Visualisation!S$67)&gt;0,(1-(EXP(-(((Visualisation!$K$67-Visualisation!S$67)^2)/(2*($T$143^2)))))),0)</f>
        <v>0</v>
      </c>
      <c r="R150" s="163">
        <f>IF((Visualisation!$K$67-Visualisation!T$67)&gt;0,(1-(EXP(-(((Visualisation!$K$67-Visualisation!T$67)^2)/(2*($T$143^2)))))),0)</f>
        <v>0</v>
      </c>
      <c r="S150" s="1"/>
      <c r="T150" s="1"/>
      <c r="U150" s="1"/>
      <c r="V150" s="1"/>
      <c r="W150" s="249"/>
      <c r="X150" s="2"/>
      <c r="Y150" s="2"/>
      <c r="Z150" s="2"/>
      <c r="AA150" s="188" t="s">
        <v>362</v>
      </c>
      <c r="AB150" s="21">
        <f>IFERROR((C87*Visualisation!$Q$117)+(C108*Visualisation!$Q$118)+(C129*Visualisation!$Q$119)+(C150*Visualisation!$Q$120)+(C171*Visualisation!$Q$121)+(C192*Visualisation!$Q$122)+(C213*Visualisation!$Q$123)+(C234*Visualisation!$Q$124)+(C255*Visualisation!$Q$125),"-")</f>
        <v>0</v>
      </c>
      <c r="AC150" s="21">
        <f>IFERROR((D87*Visualisation!$Q$117)+(D108*Visualisation!$Q$118)+(D129*Visualisation!$Q$119)+(D150*Visualisation!$Q$120)+(D171*Visualisation!$Q$121)+(D192*Visualisation!$Q$122)+(D213*Visualisation!$Q$123)+(D234*Visualisation!$Q$124)+(D255*Visualisation!$Q$125),"-")</f>
        <v>0</v>
      </c>
      <c r="AD150" s="21">
        <f>IFERROR((E87*Visualisation!$Q$117)+(E108*Visualisation!$Q$118)+(E129*Visualisation!$Q$119)+(E150*Visualisation!$Q$120)+(E171*Visualisation!$Q$121)+(E192*Visualisation!$Q$122)+(E213*Visualisation!$Q$123)+(E234*Visualisation!$Q$124)+(E255*Visualisation!$Q$125),"-")</f>
        <v>0</v>
      </c>
      <c r="AE150" s="21">
        <f>IFERROR((F87*Visualisation!$Q$117)+(F108*Visualisation!$Q$118)+(F129*Visualisation!$Q$119)+(F150*Visualisation!$Q$120)+(F171*Visualisation!$Q$121)+(F192*Visualisation!$Q$122)+(F213*Visualisation!$Q$123)+(F234*Visualisation!$Q$124)+(F255*Visualisation!$Q$125),"-")</f>
        <v>0</v>
      </c>
      <c r="AF150" s="21">
        <f>IFERROR((G87*Visualisation!$Q$117)+(G108*Visualisation!$Q$118)+(G129*Visualisation!$Q$119)+(G150*Visualisation!$Q$120)+(G171*Visualisation!$Q$121)+(G192*Visualisation!$Q$122)+(G213*Visualisation!$Q$123)+(G234*Visualisation!$Q$124)+(G255*Visualisation!$Q$125),"-")</f>
        <v>0</v>
      </c>
      <c r="AG150" s="21">
        <f>IFERROR((H87*Visualisation!$Q$117)+(H108*Visualisation!$Q$118)+(H129*Visualisation!$Q$119)+(H150*Visualisation!$Q$120)+(H171*Visualisation!$Q$121)+(H192*Visualisation!$Q$122)+(H213*Visualisation!$Q$123)+(H234*Visualisation!$Q$124)+(H255*Visualisation!$Q$125),"-")</f>
        <v>0</v>
      </c>
      <c r="AH150" s="21">
        <f>IFERROR((I87*Visualisation!$Q$117)+(I108*Visualisation!$Q$118)+(I129*Visualisation!$Q$119)+(I150*Visualisation!$Q$120)+(I171*Visualisation!$Q$121)+(I192*Visualisation!$Q$122)+(I213*Visualisation!$Q$123)+(I234*Visualisation!$Q$124)+(I255*Visualisation!$Q$125),"-")</f>
        <v>0</v>
      </c>
      <c r="AI150" s="21">
        <f>IFERROR((J87*Visualisation!$Q$117)+(J108*Visualisation!$Q$118)+(J129*Visualisation!$Q$119)+(J150*Visualisation!$Q$120)+(J171*Visualisation!$Q$121)+(J192*Visualisation!$Q$122)+(J213*Visualisation!$Q$123)+(J234*Visualisation!$Q$124)+(J255*Visualisation!$Q$125),"-")</f>
        <v>3.2150027746113975E-5</v>
      </c>
      <c r="AJ150" s="21">
        <f>IFERROR((K87*Visualisation!$Q$117)+(K108*Visualisation!$Q$118)+(K129*Visualisation!$Q$119)+(K150*Visualisation!$Q$120)+(K171*Visualisation!$Q$121)+(K192*Visualisation!$Q$122)+(K213*Visualisation!$Q$123)+(K234*Visualisation!$Q$124)+(K255*Visualisation!$Q$125),"-")</f>
        <v>2.8171403496886073E-4</v>
      </c>
      <c r="AK150" s="21">
        <f>IFERROR((L87*Visualisation!$Q$117)+(L108*Visualisation!$Q$118)+(L129*Visualisation!$Q$119)+(L150*Visualisation!$Q$120)+(L171*Visualisation!$Q$121)+(L192*Visualisation!$Q$122)+(L213*Visualisation!$Q$123)+(L234*Visualisation!$Q$124)+(L255*Visualisation!$Q$125),"-")</f>
        <v>0</v>
      </c>
      <c r="AL150" s="21">
        <f>IFERROR((M87*Visualisation!$Q$117)+(M108*Visualisation!$Q$118)+(M129*Visualisation!$Q$119)+(M150*Visualisation!$Q$120)+(M171*Visualisation!$Q$121)+(M192*Visualisation!$Q$122)+(M213*Visualisation!$Q$123)+(M234*Visualisation!$Q$124)+(M255*Visualisation!$Q$125),"-")</f>
        <v>0</v>
      </c>
      <c r="AM150" s="21">
        <f>IFERROR((N87*Visualisation!$Q$117)+(N108*Visualisation!$Q$118)+(N129*Visualisation!$Q$119)+(N150*Visualisation!$Q$120)+(N171*Visualisation!$Q$121)+(N192*Visualisation!$Q$122)+(N213*Visualisation!$Q$123)+(N234*Visualisation!$Q$124)+(N255*Visualisation!$Q$125),"-")</f>
        <v>0</v>
      </c>
      <c r="AN150" s="21">
        <f>IFERROR((O87*Visualisation!$Q$117)+(O108*Visualisation!$Q$118)+(O129*Visualisation!$Q$119)+(O150*Visualisation!$Q$120)+(O171*Visualisation!$Q$121)+(O192*Visualisation!$Q$122)+(O213*Visualisation!$Q$123)+(O234*Visualisation!$Q$124)+(O255*Visualisation!$Q$125),"-")</f>
        <v>0.17366225902216537</v>
      </c>
      <c r="AO150" s="21">
        <f>IFERROR((P87*Visualisation!$Q$117)+(P108*Visualisation!$Q$118)+(P129*Visualisation!$Q$119)+(P150*Visualisation!$Q$120)+(P171*Visualisation!$Q$121)+(P192*Visualisation!$Q$122)+(P213*Visualisation!$Q$123)+(P234*Visualisation!$Q$124)+(P255*Visualisation!$Q$125),"-")</f>
        <v>0</v>
      </c>
      <c r="AP150" s="21">
        <f>IFERROR((Q87*Visualisation!$Q$117)+(Q108*Visualisation!$Q$118)+(Q129*Visualisation!$Q$119)+(Q150*Visualisation!$Q$120)+(Q171*Visualisation!$Q$121)+(Q192*Visualisation!$Q$122)+(Q213*Visualisation!$Q$123)+(Q234*Visualisation!$Q$124)+(Q255*Visualisation!$Q$125),"-")</f>
        <v>0</v>
      </c>
      <c r="AQ150" s="202">
        <f>IFERROR((R87*Visualisation!$Q$117)+(R108*Visualisation!$Q$118)+(R129*Visualisation!$Q$119)+(R150*Visualisation!$Q$120)+(R171*Visualisation!$Q$121)+(R192*Visualisation!$Q$122)+(R213*Visualisation!$Q$123)+(R234*Visualisation!$Q$124)+(R255*Visualisation!$Q$125),"-")</f>
        <v>0</v>
      </c>
      <c r="AR150" s="21">
        <f t="shared" si="14"/>
        <v>0.17397612308488034</v>
      </c>
      <c r="AS150" s="11"/>
      <c r="AT150" s="11"/>
      <c r="AU150" s="11"/>
      <c r="AV150" s="251"/>
      <c r="AW150" s="11"/>
      <c r="AX150" s="11"/>
      <c r="AY150" s="206" t="s">
        <v>262</v>
      </c>
      <c r="AZ150" s="216" t="s">
        <v>65</v>
      </c>
      <c r="BA150" s="216" t="s">
        <v>66</v>
      </c>
      <c r="BB150" s="270" t="s">
        <v>67</v>
      </c>
      <c r="BC150" s="2"/>
      <c r="BD150" s="223" t="s">
        <v>68</v>
      </c>
      <c r="BE150" s="216" t="s">
        <v>69</v>
      </c>
      <c r="BF150" s="270" t="s">
        <v>286</v>
      </c>
      <c r="BG150" s="2"/>
      <c r="BH150" s="223" t="s">
        <v>287</v>
      </c>
      <c r="BI150" s="216" t="s">
        <v>288</v>
      </c>
      <c r="BJ150" s="270" t="s">
        <v>289</v>
      </c>
      <c r="BK150" s="2"/>
      <c r="BL150" s="223" t="s">
        <v>124</v>
      </c>
      <c r="BM150" s="216" t="s">
        <v>125</v>
      </c>
      <c r="BN150" s="270" t="s">
        <v>336</v>
      </c>
      <c r="BO150" s="2"/>
      <c r="BP150" s="223" t="s">
        <v>223</v>
      </c>
      <c r="BQ150" s="216" t="s">
        <v>224</v>
      </c>
      <c r="BR150" s="270" t="s">
        <v>225</v>
      </c>
      <c r="BS150" s="2"/>
      <c r="BT150" s="223" t="s">
        <v>226</v>
      </c>
      <c r="BU150" s="216" t="s">
        <v>227</v>
      </c>
      <c r="BV150" s="270" t="s">
        <v>228</v>
      </c>
      <c r="BX150" s="223" t="s">
        <v>229</v>
      </c>
      <c r="BY150" s="216" t="s">
        <v>373</v>
      </c>
      <c r="BZ150" s="270" t="s">
        <v>374</v>
      </c>
      <c r="CB150" s="223" t="s">
        <v>375</v>
      </c>
      <c r="CC150" s="216" t="s">
        <v>376</v>
      </c>
      <c r="CD150" s="270" t="s">
        <v>377</v>
      </c>
      <c r="CF150" s="223" t="s">
        <v>208</v>
      </c>
      <c r="CG150" s="216" t="s">
        <v>209</v>
      </c>
      <c r="CH150" s="270" t="s">
        <v>210</v>
      </c>
      <c r="CJ150" s="274" t="s">
        <v>15</v>
      </c>
      <c r="CK150" s="217" t="s">
        <v>126</v>
      </c>
      <c r="CL150" s="270" t="s">
        <v>237</v>
      </c>
      <c r="CN150" s="274" t="s">
        <v>238</v>
      </c>
      <c r="CO150" s="217" t="s">
        <v>239</v>
      </c>
      <c r="CP150" s="270" t="s">
        <v>240</v>
      </c>
      <c r="CR150" s="274" t="s">
        <v>241</v>
      </c>
      <c r="CS150" s="217" t="s">
        <v>54</v>
      </c>
      <c r="CT150" s="270" t="s">
        <v>20</v>
      </c>
      <c r="CV150" s="274" t="s">
        <v>21</v>
      </c>
      <c r="CW150" s="217" t="s">
        <v>22</v>
      </c>
      <c r="CX150" s="270" t="s">
        <v>23</v>
      </c>
      <c r="CZ150" s="274" t="s">
        <v>24</v>
      </c>
      <c r="DA150" s="217" t="s">
        <v>127</v>
      </c>
      <c r="DB150" s="270" t="s">
        <v>115</v>
      </c>
      <c r="DD150" s="223" t="s">
        <v>147</v>
      </c>
      <c r="DE150" s="216" t="s">
        <v>28</v>
      </c>
      <c r="DF150" s="270" t="s">
        <v>2</v>
      </c>
      <c r="DH150" s="223" t="s">
        <v>3</v>
      </c>
      <c r="DI150" s="216" t="s">
        <v>4</v>
      </c>
      <c r="DJ150" s="217" t="s">
        <v>64</v>
      </c>
      <c r="DO150" s="253"/>
    </row>
    <row r="151" spans="1:119" ht="15.75">
      <c r="A151" s="28" t="s">
        <v>73</v>
      </c>
      <c r="B151" s="159" t="s">
        <v>290</v>
      </c>
      <c r="C151" s="163">
        <f>IF((Visualisation!$L$67-Visualisation!E$67)&gt;0,(1-(EXP(-(((Visualisation!$L$67-Visualisation!E$67)^2)/(2*($T$143^2)))))),0)</f>
        <v>0</v>
      </c>
      <c r="D151" s="163">
        <f>IF((Visualisation!$L$67-Visualisation!F$67)&gt;0,(1-(EXP(-(((Visualisation!$L$67-Visualisation!F$67)^2)/(2*($T$143^2)))))),0)</f>
        <v>0</v>
      </c>
      <c r="E151" s="163">
        <f>IF((Visualisation!$L$67-Visualisation!G$67)&gt;0,(1-(EXP(-(((Visualisation!$L$67-Visualisation!G$67)^2)/(2*($T$143^2)))))),0)</f>
        <v>0</v>
      </c>
      <c r="F151" s="163">
        <f>IF((Visualisation!$L$67-Visualisation!H$67)&gt;0,(1-(EXP(-(((Visualisation!$L$67-Visualisation!H$67)^2)/(2*($T$143^2)))))),0)</f>
        <v>0</v>
      </c>
      <c r="G151" s="163">
        <f>IF((Visualisation!$L$67-Visualisation!I$67)&gt;0,(1-(EXP(-(((Visualisation!$L$67-Visualisation!I$67)^2)/(2*($T$143^2)))))),0)</f>
        <v>0</v>
      </c>
      <c r="H151" s="163">
        <f>IF((Visualisation!$L$67-Visualisation!J$67)&gt;0,(1-(EXP(-(((Visualisation!$L$67-Visualisation!J$67)^2)/(2*($T$143^2)))))),0)</f>
        <v>0</v>
      </c>
      <c r="I151" s="163">
        <f>IF((Visualisation!$L$67-Visualisation!K$67)&gt;0,(1-(EXP(-(((Visualisation!$L$67-Visualisation!K$67)^2)/(2*($T$143^2)))))),0)</f>
        <v>0</v>
      </c>
      <c r="J151" s="163">
        <f>IF((Visualisation!$L$67-Visualisation!L$67)&gt;0,(1-(EXP(-(((Visualisation!$L$67-Visualisation!L$67)^2)/(2*($T$143^2)))))),0)</f>
        <v>0</v>
      </c>
      <c r="K151" s="163">
        <f>IF((Visualisation!$L$67-Visualisation!M$67)&gt;0,(1-(EXP(-(((Visualisation!$L$67-Visualisation!M$67)^2)/(2*($T$143^2)))))),0)</f>
        <v>2.7702008113272836E-3</v>
      </c>
      <c r="L151" s="163">
        <f>IF((Visualisation!$L$67-Visualisation!N$67)&gt;0,(1-(EXP(-(((Visualisation!$L$67-Visualisation!N$67)^2)/(2*($T$143^2)))))),0)</f>
        <v>0</v>
      </c>
      <c r="M151" s="163">
        <f>IF((Visualisation!$L$67-Visualisation!O$67)&gt;0,(1-(EXP(-(((Visualisation!$L$67-Visualisation!O$67)^2)/(2*($T$143^2)))))),0)</f>
        <v>0</v>
      </c>
      <c r="N151" s="163">
        <f>IF((Visualisation!$L$67-Visualisation!P$67)&gt;0,(1-(EXP(-(((Visualisation!$L$67-Visualisation!P$67)^2)/(2*($T$143^2)))))),0)</f>
        <v>0</v>
      </c>
      <c r="O151" s="163">
        <f>IF((Visualisation!$L$67-Visualisation!Q$67)&gt;0,(1-(EXP(-(((Visualisation!$L$67-Visualisation!Q$67)^2)/(2*($T$143^2)))))),0)</f>
        <v>0.81395981844441212</v>
      </c>
      <c r="P151" s="163">
        <f>IF((Visualisation!$L$67-Visualisation!R$67)&gt;0,(1-(EXP(-(((Visualisation!$L$67-Visualisation!R$67)^2)/(2*($T$143^2)))))),0)</f>
        <v>0</v>
      </c>
      <c r="Q151" s="163">
        <f>IF((Visualisation!$L$67-Visualisation!S$67)&gt;0,(1-(EXP(-(((Visualisation!$L$67-Visualisation!S$67)^2)/(2*($T$143^2)))))),0)</f>
        <v>0</v>
      </c>
      <c r="R151" s="163">
        <f>IF((Visualisation!$L$67-Visualisation!T$67)&gt;0,(1-(EXP(-(((Visualisation!$L$67-Visualisation!T$67)^2)/(2*($T$143^2)))))),0)</f>
        <v>0</v>
      </c>
      <c r="S151" s="1"/>
      <c r="T151" s="1"/>
      <c r="U151" s="1"/>
      <c r="V151" s="1"/>
      <c r="W151" s="249"/>
      <c r="X151" s="2"/>
      <c r="Y151" s="2"/>
      <c r="Z151" s="2"/>
      <c r="AA151" s="188" t="s">
        <v>363</v>
      </c>
      <c r="AB151" s="21">
        <f>IFERROR((C88*Visualisation!$Q$117)+(C109*Visualisation!$Q$118)+(C130*Visualisation!$Q$119)+(C151*Visualisation!$Q$120)+(C172*Visualisation!$Q$121)+(C193*Visualisation!$Q$122)+(C214*Visualisation!$Q$123)+(C235*Visualisation!$Q$124)+(C256*Visualisation!$Q$125),"-")</f>
        <v>0</v>
      </c>
      <c r="AC151" s="21">
        <f>IFERROR((D88*Visualisation!$Q$117)+(D109*Visualisation!$Q$118)+(D130*Visualisation!$Q$119)+(D151*Visualisation!$Q$120)+(D172*Visualisation!$Q$121)+(D193*Visualisation!$Q$122)+(D214*Visualisation!$Q$123)+(D235*Visualisation!$Q$124)+(D256*Visualisation!$Q$125),"-")</f>
        <v>0</v>
      </c>
      <c r="AD151" s="21">
        <f>IFERROR((E88*Visualisation!$Q$117)+(E109*Visualisation!$Q$118)+(E130*Visualisation!$Q$119)+(E151*Visualisation!$Q$120)+(E172*Visualisation!$Q$121)+(E193*Visualisation!$Q$122)+(E214*Visualisation!$Q$123)+(E235*Visualisation!$Q$124)+(E256*Visualisation!$Q$125),"-")</f>
        <v>0</v>
      </c>
      <c r="AE151" s="21">
        <f>IFERROR((F88*Visualisation!$Q$117)+(F109*Visualisation!$Q$118)+(F130*Visualisation!$Q$119)+(F151*Visualisation!$Q$120)+(F172*Visualisation!$Q$121)+(F193*Visualisation!$Q$122)+(F214*Visualisation!$Q$123)+(F235*Visualisation!$Q$124)+(F256*Visualisation!$Q$125),"-")</f>
        <v>0</v>
      </c>
      <c r="AF151" s="21">
        <f>IFERROR((G88*Visualisation!$Q$117)+(G109*Visualisation!$Q$118)+(G130*Visualisation!$Q$119)+(G151*Visualisation!$Q$120)+(G172*Visualisation!$Q$121)+(G193*Visualisation!$Q$122)+(G214*Visualisation!$Q$123)+(G235*Visualisation!$Q$124)+(G256*Visualisation!$Q$125),"-")</f>
        <v>0</v>
      </c>
      <c r="AG151" s="21">
        <f>IFERROR((H88*Visualisation!$Q$117)+(H109*Visualisation!$Q$118)+(H130*Visualisation!$Q$119)+(H151*Visualisation!$Q$120)+(H172*Visualisation!$Q$121)+(H193*Visualisation!$Q$122)+(H214*Visualisation!$Q$123)+(H235*Visualisation!$Q$124)+(H256*Visualisation!$Q$125),"-")</f>
        <v>0</v>
      </c>
      <c r="AH151" s="21">
        <f>IFERROR((I88*Visualisation!$Q$117)+(I109*Visualisation!$Q$118)+(I130*Visualisation!$Q$119)+(I151*Visualisation!$Q$120)+(I172*Visualisation!$Q$121)+(I193*Visualisation!$Q$122)+(I214*Visualisation!$Q$123)+(I235*Visualisation!$Q$124)+(I256*Visualisation!$Q$125),"-")</f>
        <v>3.3117414117933563E-5</v>
      </c>
      <c r="AI151" s="21">
        <f>IFERROR((J88*Visualisation!$Q$117)+(J109*Visualisation!$Q$118)+(J130*Visualisation!$Q$119)+(J151*Visualisation!$Q$120)+(J172*Visualisation!$Q$121)+(J193*Visualisation!$Q$122)+(J214*Visualisation!$Q$123)+(J235*Visualisation!$Q$124)+(J256*Visualisation!$Q$125),"-")</f>
        <v>0</v>
      </c>
      <c r="AJ151" s="21">
        <f>IFERROR((K88*Visualisation!$Q$117)+(K109*Visualisation!$Q$118)+(K130*Visualisation!$Q$119)+(K151*Visualisation!$Q$120)+(K172*Visualisation!$Q$121)+(K193*Visualisation!$Q$122)+(K214*Visualisation!$Q$123)+(K235*Visualisation!$Q$124)+(K256*Visualisation!$Q$125),"-")</f>
        <v>2.7702008113272836E-4</v>
      </c>
      <c r="AK151" s="21">
        <f>IFERROR((L88*Visualisation!$Q$117)+(L109*Visualisation!$Q$118)+(L130*Visualisation!$Q$119)+(L151*Visualisation!$Q$120)+(L172*Visualisation!$Q$121)+(L193*Visualisation!$Q$122)+(L214*Visualisation!$Q$123)+(L235*Visualisation!$Q$124)+(L256*Visualisation!$Q$125),"-")</f>
        <v>0</v>
      </c>
      <c r="AL151" s="21">
        <f>IFERROR((M88*Visualisation!$Q$117)+(M109*Visualisation!$Q$118)+(M130*Visualisation!$Q$119)+(M151*Visualisation!$Q$120)+(M172*Visualisation!$Q$121)+(M193*Visualisation!$Q$122)+(M214*Visualisation!$Q$123)+(M235*Visualisation!$Q$124)+(M256*Visualisation!$Q$125),"-")</f>
        <v>0</v>
      </c>
      <c r="AM151" s="21">
        <f>IFERROR((N88*Visualisation!$Q$117)+(N109*Visualisation!$Q$118)+(N130*Visualisation!$Q$119)+(N151*Visualisation!$Q$120)+(N172*Visualisation!$Q$121)+(N193*Visualisation!$Q$122)+(N214*Visualisation!$Q$123)+(N235*Visualisation!$Q$124)+(N256*Visualisation!$Q$125),"-")</f>
        <v>0</v>
      </c>
      <c r="AN151" s="21">
        <f>IFERROR((O88*Visualisation!$Q$117)+(O109*Visualisation!$Q$118)+(O130*Visualisation!$Q$119)+(O151*Visualisation!$Q$120)+(O172*Visualisation!$Q$121)+(O193*Visualisation!$Q$122)+(O214*Visualisation!$Q$123)+(O235*Visualisation!$Q$124)+(O256*Visualisation!$Q$125),"-")</f>
        <v>0.1731858506914741</v>
      </c>
      <c r="AO151" s="21">
        <f>IFERROR((P88*Visualisation!$Q$117)+(P109*Visualisation!$Q$118)+(P130*Visualisation!$Q$119)+(P151*Visualisation!$Q$120)+(P172*Visualisation!$Q$121)+(P193*Visualisation!$Q$122)+(P214*Visualisation!$Q$123)+(P235*Visualisation!$Q$124)+(P256*Visualisation!$Q$125),"-")</f>
        <v>0</v>
      </c>
      <c r="AP151" s="21">
        <f>IFERROR((Q88*Visualisation!$Q$117)+(Q109*Visualisation!$Q$118)+(Q130*Visualisation!$Q$119)+(Q151*Visualisation!$Q$120)+(Q172*Visualisation!$Q$121)+(Q193*Visualisation!$Q$122)+(Q214*Visualisation!$Q$123)+(Q235*Visualisation!$Q$124)+(Q256*Visualisation!$Q$125),"-")</f>
        <v>0</v>
      </c>
      <c r="AQ151" s="202">
        <f>IFERROR((R88*Visualisation!$Q$117)+(R109*Visualisation!$Q$118)+(R130*Visualisation!$Q$119)+(R151*Visualisation!$Q$120)+(R172*Visualisation!$Q$121)+(R193*Visualisation!$Q$122)+(R214*Visualisation!$Q$123)+(R235*Visualisation!$Q$124)+(R256*Visualisation!$Q$125),"-")</f>
        <v>0</v>
      </c>
      <c r="AR151" s="21">
        <f t="shared" si="14"/>
        <v>0.17349598818672476</v>
      </c>
      <c r="AS151" s="11"/>
      <c r="AT151" s="11"/>
      <c r="AU151" s="11"/>
      <c r="AV151" s="251"/>
      <c r="AW151" s="11"/>
      <c r="AX151" s="11"/>
      <c r="AY151" s="225" t="s">
        <v>254</v>
      </c>
      <c r="AZ151" s="21">
        <f>(($C$81*Visualisation!$V$117)+($C$82*Visualisation!$V$117)+($C$83*Visualisation!$V$117)+($C$84*Visualisation!$V$117)+($C$85*Visualisation!$V$117)+($C$86*Visualisation!$V$117)+($C$87*Visualisation!$V$117)+($C$88*Visualisation!$V$117)+($C$89*Visualisation!$V$117)+($C$90*Visualisation!$V$117)+($C$91*Visualisation!$V$117)+($C$92*Visualisation!$V$117)+($C$93*Visualisation!$V$117)+($C$94*Visualisation!$V$117)+($C$95*Visualisation!$V$117)+($C$96*Visualisation!$V$117))*$BD$86</f>
        <v>0</v>
      </c>
      <c r="BA151" s="21">
        <f>($C$81*Visualisation!$V$117)+($D$81*Visualisation!$V$117)+($E$81*Visualisation!$V$117)+($F$81*Visualisation!$V$117)+($G$81*Visualisation!$V$117)+($H$81*Visualisation!$V$117)+($I$81*Visualisation!$V$117)+($J$81*Visualisation!$V$117)+($K$81*Visualisation!$V$117)+($L$81*Visualisation!$V$117)+($M$81*Visualisation!$V$117)+($N$81*Visualisation!$V$117)+($O$81*Visualisation!$V$117)+($P$81*Visualisation!$V$117)+($Q$81*Visualisation!$V$117)+($R$81*Visualisation!$V$117)</f>
        <v>0</v>
      </c>
      <c r="BB151" s="21"/>
      <c r="BC151" s="21"/>
      <c r="BD151" s="21">
        <f>(($D$81*Visualisation!$V$117)+($D$82*Visualisation!$V$117)+($D$83*Visualisation!$V$117)+($D$84*Visualisation!$V$117)+($D$85*Visualisation!$V$117)+($D$86*Visualisation!$V$117)+($D$87*Visualisation!$V$117)+($D$88*Visualisation!$V$117)+($D$89*Visualisation!$V$117)+($D$90*Visualisation!$V$117)+($D$91*Visualisation!$V$117)+($D$92*Visualisation!$V$117)+($D$93*Visualisation!$V$117)+($D$94*Visualisation!$V$117)+($D$95*Visualisation!$V$117)+($D$96*Visualisation!$V$117))*$BD$86</f>
        <v>0</v>
      </c>
      <c r="BE151" s="21">
        <f>($C$82*Visualisation!$V$117)+($D$82*Visualisation!$V$117)+($E$82*Visualisation!$V$117)+($F$82*Visualisation!$V$117)+($G$82*Visualisation!$V$117)+($H$82*Visualisation!$V$117)+($I$82*Visualisation!$V$117)+($J$82*Visualisation!$V$117)+($K$82*Visualisation!$V$117)+($L$82*Visualisation!$V$117)+($M$82*Visualisation!$V$117)+($N$82*Visualisation!$V$117)+($O$82*Visualisation!$V$117)+($P$82*Visualisation!$V$117)+($Q$82*Visualisation!$V$117)+($R$82*Visualisation!$V$117)</f>
        <v>0</v>
      </c>
      <c r="BF151" s="21"/>
      <c r="BG151" s="21"/>
      <c r="BH151" s="21">
        <f>(($E$81*Visualisation!$V$117)+($E$82*Visualisation!$V$117)+($E$83*Visualisation!$V$117)+($E$84*Visualisation!$V$117)+($E$85*Visualisation!$V$117)+($E$86*Visualisation!$V$117)+($E$87*Visualisation!$V$117)+($E$88*Visualisation!$V$117)+($E$89*Visualisation!$V$117)+($E$90*Visualisation!$V$117)+($E$91*Visualisation!$V$117)+($E$92*Visualisation!$V$117)+($E$93*Visualisation!$V$117)+($E$94*Visualisation!$V$117)+($E$95*Visualisation!$V$117)+($E$96*Visualisation!$V$117))*$BD$86</f>
        <v>0</v>
      </c>
      <c r="BI151" s="21">
        <f>($C$83*Visualisation!$V$117)+($D$83*Visualisation!$V$117)+($E$83*Visualisation!$V$117)+($F$83*Visualisation!$V$117)+($G$83*Visualisation!$V$117)+($H$83*Visualisation!$V$117)+($I$83*Visualisation!$V$117)+($J$83*Visualisation!$V$117)+($K$83*Visualisation!$V$117)+($L$83*Visualisation!$V$117)+($M$83*Visualisation!$V$117)+($N$83*Visualisation!$V$117)+($O$83*Visualisation!$V$117)+($P$83*Visualisation!$V$117)+($Q$83*Visualisation!$V$117)+($R$83*Visualisation!$V$117)</f>
        <v>0</v>
      </c>
      <c r="BJ151" s="21"/>
      <c r="BK151" s="21"/>
      <c r="BL151" s="21">
        <f>(($F$81*Visualisation!$V$117)+($F$82*Visualisation!$V$117)+($F$83*Visualisation!$V$117)+($F$84*Visualisation!$V$117)+($F$85*Visualisation!$V$117)+($F$86*Visualisation!$V$117)+($F$87*Visualisation!$V$117)+($F$88*Visualisation!$V$117)+($F$89*Visualisation!$V$117)+($F$90*Visualisation!$V$117)+($F$91*Visualisation!$V$117)+($F$92*Visualisation!$V$117)+($F$93*Visualisation!$V$117)+($F$94*Visualisation!$V$117)+($F$95*Visualisation!$V$117)+($F$96*Visualisation!$V$117))*$BD$86</f>
        <v>0</v>
      </c>
      <c r="BM151" s="21">
        <f>($C$84*Visualisation!$V$117)+($D$84*Visualisation!$V$117)+($E$84*Visualisation!$V$117)+($F$84*Visualisation!$V$117)+($G$84*Visualisation!$V$117)+($H$84*Visualisation!$V$117)+($I$84*Visualisation!$V$117)+($J$84*Visualisation!$V$117)+($K$84*Visualisation!$V$117)+($L$84*Visualisation!$V$117)+($M$84*Visualisation!$V$117)+($N$84*Visualisation!$V$117)+($O$84*Visualisation!$V$117)+($P$84*Visualisation!$V$117)+($Q$84*Visualisation!$V$117)+($R$84*Visualisation!$V$117)</f>
        <v>0</v>
      </c>
      <c r="BN151" s="21"/>
      <c r="BO151" s="21"/>
      <c r="BP151" s="21">
        <f>(($G$81*Visualisation!$V$117)+($G$82*Visualisation!$V$117)+($G$83*Visualisation!$V$117)+($G$84*Visualisation!$V$117)+($G$85*Visualisation!$V$117)+($G$86*Visualisation!$V$117)+($G$87*Visualisation!$V$117)+($G$88*Visualisation!$V$117)+($G$89*Visualisation!$V$117)+($G$90*Visualisation!$V$117)+($G$91*Visualisation!$V$117)+($G$92*Visualisation!$V$117)+($G$93*Visualisation!$V$117)+($G$94*Visualisation!$V$117)+($G$95*Visualisation!$V$117)+($G$96*Visualisation!$V$117))*$BD$86</f>
        <v>0</v>
      </c>
      <c r="BQ151" s="21">
        <f>($C$85*Visualisation!$V$117)+($D$85*Visualisation!$V$117)+($E$85*Visualisation!$V$117)+($F$85*Visualisation!$V$117)+($G$85*Visualisation!$V$117)+($H$85*Visualisation!$V$117)+($I$85*Visualisation!$V$117)+($J$85*Visualisation!$V$117)+($K$85*Visualisation!$V$117)+($L$85*Visualisation!$V$117)+($M$85*Visualisation!$V$117)+($N$85*Visualisation!$V$117)+($O$85*Visualisation!$V$117)+($P$85*Visualisation!$V$117)+($Q$85*Visualisation!$V$117)+($R$85*Visualisation!$V$117)</f>
        <v>0</v>
      </c>
      <c r="BR151" s="21"/>
      <c r="BS151" s="21"/>
      <c r="BT151" s="21">
        <f>(($H$81*Visualisation!$V$117)+($H$82*Visualisation!$V$117)+($H$83*Visualisation!$V$117)+($H$84*Visualisation!$V$117)+($H$85*Visualisation!$V$117)+($H$86*Visualisation!$V$117)+($H$87*Visualisation!$V$117)+($H$88*Visualisation!$V$117)+($H$89*Visualisation!$V$117)+($H$90*Visualisation!$V$117)+($H$91*Visualisation!$V$117)+($H$92*Visualisation!$V$117)+($H$93*Visualisation!$V$117)+($H$94*Visualisation!$V$117)+($H$95*Visualisation!$V$117)+($H$96*Visualisation!$V$117))*$BD$86</f>
        <v>0</v>
      </c>
      <c r="BU151" s="21">
        <f>($C$86*Visualisation!$V$117)+($D$86*Visualisation!$V$117)+($E$86*Visualisation!$V$117)+($F$86*Visualisation!$V$117)+($G$86*Visualisation!$V$117)+($H$86*Visualisation!$V$117)+($I$86*Visualisation!$V$117)+($J$86*Visualisation!$V$117)+($K$86*Visualisation!$V$117)+($L$86*Visualisation!$V$117)+($M$86*Visualisation!$V$117)+($N$86*Visualisation!$V$117)+($O$86*Visualisation!$V$117)+($P$86*Visualisation!$V$117)+($Q$86*Visualisation!$V$117)+($R$86*Visualisation!$V$117)</f>
        <v>0</v>
      </c>
      <c r="BV151" s="21"/>
      <c r="BW151" s="21"/>
      <c r="BX151" s="21">
        <f>(($I$81*Visualisation!$V$117)+($I$82*Visualisation!$V$117)+($I$83*Visualisation!$V$117)+($I$84*Visualisation!$V$117)+($I$85*Visualisation!$V$117)+($I$86*Visualisation!$V$117)+($I$87*Visualisation!$V$117)+($I$88*Visualisation!$V$117)+($I$89*Visualisation!$V$117)+($I$90*Visualisation!$V$117)+($I$91*Visualisation!$V$117)+($I$92*Visualisation!$V$117)+($I$93*Visualisation!$V$117)+($I$94*Visualisation!$V$117)+($I$95*Visualisation!$V$117)+($I$96*Visualisation!$V$117))*$BD$86</f>
        <v>0</v>
      </c>
      <c r="BY151" s="21">
        <f>($C$87*Visualisation!$V$117)+($D$87*Visualisation!$V$117)+($E$87*Visualisation!$V$117)+($F$87*Visualisation!$V$117)+($G$87*Visualisation!$V$117)+($H$87*Visualisation!$V$117)+($I$87*Visualisation!$V$117)+($J$87*Visualisation!$V$117)+($K$87*Visualisation!$V$117)+($L$87*Visualisation!$V$117)+($M$87*Visualisation!$V$117)+($N$87*Visualisation!$V$117)+($O$87*Visualisation!$V$117)+($P$87*Visualisation!$V$117)+($Q$87*Visualisation!$V$117)+($R$87*Visualisation!$V$117)</f>
        <v>0</v>
      </c>
      <c r="BZ151" s="2"/>
      <c r="CB151" s="21">
        <f>(($J$81*Visualisation!$V$117)+($J$82*Visualisation!$V$117)+($J$83*Visualisation!$V$117)+($J$84*Visualisation!$V$117)+($J$85*Visualisation!$V$117)+($J$86*Visualisation!$V$117)+($J$87*Visualisation!$V$117)+($J$88*Visualisation!$V$117)+($J$89*Visualisation!$V$117)+($J$90*Visualisation!$V$117)+($J$91*Visualisation!$V$117)+($J$92*Visualisation!$V$117)+($J$93*Visualisation!$V$117)+($J$94*Visualisation!$V$117)+($J$95*Visualisation!$V$117)+($J$96*Visualisation!$V$117))*$BD$86</f>
        <v>0</v>
      </c>
      <c r="CC151" s="21">
        <f>($C$88*Visualisation!$V$117)+($D$88*Visualisation!$V$117)+($E$88*Visualisation!$V$117)+($F$88*Visualisation!$V$117)+($G$88*Visualisation!$V$117)+($H$88*Visualisation!$V$117)+($I$88*Visualisation!$V$117)+($J$88*Visualisation!$V$117)+($K$88*Visualisation!$V$117)+($L$88*Visualisation!$V$117)+($M$88*Visualisation!$V$117)+($N$88*Visualisation!$V$117)+($O$88*Visualisation!$V$117)+($P$88*Visualisation!$V$117)+($Q$88*Visualisation!$V$117)+($R$88*Visualisation!$V$117)</f>
        <v>0</v>
      </c>
      <c r="CD151" s="2"/>
      <c r="CF151" s="21">
        <f>(($K$81*Visualisation!$V$117)+($K$82*Visualisation!$V$117)+($K$83*Visualisation!$V$117)+($K$84*Visualisation!$V$117)+($K$85*Visualisation!$V$117)+($K$86*Visualisation!$V$117)+($K$87*Visualisation!$V$117)+($K$88*Visualisation!$V$117)+($K$89*Visualisation!$V$117)+($K$90*Visualisation!$V$117)+($K$91*Visualisation!$V$117)+($K$92*Visualisation!$V$117)+($K$93*Visualisation!$V$117)+($K$94*Visualisation!$V$117)+($K$95*Visualisation!$V$117)+($K$96*Visualisation!$V$117))*$BD$86</f>
        <v>0</v>
      </c>
      <c r="CG151" s="21">
        <f>($C$89*Visualisation!$V$117)+($D$89*Visualisation!$V$117)+($E$89*Visualisation!$V$117)+($F$89*Visualisation!$V$117)+($G$89*Visualisation!$V$117)+($H$89*Visualisation!$V$117)+($I$89*Visualisation!$V$117)+($J$89*Visualisation!$V$117)+($K$89*Visualisation!$V$117)+($L$89*Visualisation!$V$117)+($M$89*Visualisation!$V$117)+($N$89*Visualisation!$V$117)+($O$89*Visualisation!$V$117)+($P$89*Visualisation!$V$117)+($Q$89*Visualisation!$V$117)+($R$89*Visualisation!$V$117)</f>
        <v>0</v>
      </c>
      <c r="CH151" s="2"/>
      <c r="CJ151" s="21">
        <f>(($L$81*Visualisation!$V$117)+($L$82*Visualisation!$V$117)+($L$83*Visualisation!$V$117)+($L$84*Visualisation!$V$117)+($L$85*Visualisation!$V$117)+($L$86*Visualisation!$V$117)+($L$87*Visualisation!$V$117)+($L$88*Visualisation!$V$117)+($L$89*Visualisation!$V$117)+($L$90*Visualisation!$V$117)+($L$91*Visualisation!$V$117)+($L$92*Visualisation!$V$117)+($L$93*Visualisation!$V$117)+($L$94*Visualisation!$V$117)+($L$95*Visualisation!$V$117)+($L$96*Visualisation!$V$117))*$BD$86</f>
        <v>0</v>
      </c>
      <c r="CK151" s="21">
        <f>($C$90*Visualisation!$V$117)+($D$90*Visualisation!$V$117)+($E$90*Visualisation!$V$117)+($F$90*Visualisation!$V$117)+($G$90*Visualisation!$V$117)+($H$90*Visualisation!$V$117)+($I$90*Visualisation!$V$117)+($J$90*Visualisation!$V$117)+($K$90*Visualisation!$V$117)+($L$90*Visualisation!$V$117)+($M$90*Visualisation!$V$117)+($N$90*Visualisation!$V$117)+($O$90*Visualisation!$V$117)+($P$90*Visualisation!$V$117)+($Q$90*Visualisation!$V$117)+($R$90*Visualisation!$V$117)</f>
        <v>0</v>
      </c>
      <c r="CL151" s="2"/>
      <c r="CN151" s="21">
        <f>(($M$81*Visualisation!$V$117)+($M$82*Visualisation!$V$117)+($M$83*Visualisation!$V$117)+($M$84*Visualisation!$V$117)+($M$85*Visualisation!$V$117)+($M$86*Visualisation!$V$117)+($M$87*Visualisation!$V$117)+($M$88*Visualisation!$V$117)+($M$89*Visualisation!$V$117)+($M$90*Visualisation!$V$117)+($M$91*Visualisation!$V$117)+($M$92*Visualisation!$V$117)+($M$93*Visualisation!$V$117)+($M$94*Visualisation!$V$117)+($M$95*Visualisation!$V$117)+($M$96*Visualisation!$V$117))*$BD$86</f>
        <v>0</v>
      </c>
      <c r="CO151" s="21">
        <f>($C$91*Visualisation!$V$117)+($D$91*Visualisation!$V$117)+($E$91*Visualisation!$V$117)+($F$91*Visualisation!$V$117)+($G$91*Visualisation!$V$117)+($H$91*Visualisation!$V$117)+($I$91*Visualisation!$V$117)+($J$91*Visualisation!$V$117)+($K$91*Visualisation!$V$117)+($L$91*Visualisation!$V$117)+($M$91*Visualisation!$V$117)+($N$91*Visualisation!$V$117)+($O$91*Visualisation!$V$117)+($P$91*Visualisation!$V$117)+($Q$91*Visualisation!$V$117)+($R$91*Visualisation!$V$117)</f>
        <v>0</v>
      </c>
      <c r="CP151" s="2"/>
      <c r="CR151" s="21">
        <f>(($N$81*Visualisation!$V$117)+($N$82*Visualisation!$V$117)+($N$83*Visualisation!$V$117)+($N$84*Visualisation!$V$117)+($N$85*Visualisation!$V$117)+($N$86*Visualisation!$V$117)+($N$87*Visualisation!$V$117)+($N$88*Visualisation!$V$117)+($N$89*Visualisation!$V$117)+($N$90*Visualisation!$V$117)+($N$91*Visualisation!$V$117)+($N$92*Visualisation!$V$117)+($N$93*Visualisation!$V$117)+($N$94*Visualisation!$V$117)+($N$95*Visualisation!$V$117)+($N$96*Visualisation!$V$117))*$BD$86</f>
        <v>0</v>
      </c>
      <c r="CS151" s="21">
        <f>($C$92*Visualisation!$V$117)+($D$92*Visualisation!$V$117)+($E$92*Visualisation!$V$117)+($F$92*Visualisation!$V$117)+($G$92*Visualisation!$V$117)+($H$92*Visualisation!$V$117)+($I$92*Visualisation!$V$117)+($J$92*Visualisation!$V$117)+($K$92*Visualisation!$V$117)+($L$92*Visualisation!$V$117)+($M$92*Visualisation!$V$117)+($N$92*Visualisation!$V$117)+($O$92*Visualisation!$V$117)+($P$92*Visualisation!$V$117)+($Q$92*Visualisation!$V$117)+($R$92*Visualisation!$V$117)</f>
        <v>0</v>
      </c>
      <c r="CT151" s="2"/>
      <c r="CV151" s="21">
        <f>(($O$81*Visualisation!$V$117)+($O$82*Visualisation!$V$117)+($O$83*Visualisation!$V$117)+($O$84*Visualisation!$V$117)+($O$85*Visualisation!$V$117)+($O$86*Visualisation!$V$117)+($O$87*Visualisation!$V$117)+($O$88*Visualisation!$V$117)+($O$89*Visualisation!$V$117)+($O$90*Visualisation!$V$117)+($O$91*Visualisation!$V$117)+($O$92*Visualisation!$V$117)+($O$93*Visualisation!$V$117)+($O$94*Visualisation!$V$117)+($O$95*Visualisation!$V$117)+($O$96*Visualisation!$V$117))*$BD$86</f>
        <v>0</v>
      </c>
      <c r="CW151" s="21">
        <f>($C$93*Visualisation!$V$117)+($D$93*Visualisation!$V$117)+($E$93*Visualisation!$V$117)+($F$93*Visualisation!$V$117)+($G$93*Visualisation!$V$117)+($H$93*Visualisation!$V$117)+($I$93*Visualisation!$V$117)+($J$93*Visualisation!$V$117)+($K$93*Visualisation!$V$117)+($L$93*Visualisation!$V$117)+($M$93*Visualisation!$V$117)+($N$93*Visualisation!$V$117)+($O$93*Visualisation!$V$117)+($P$93*Visualisation!$V$117)+($Q$93*Visualisation!$V$117)+($R$93*Visualisation!$V$117)</f>
        <v>0</v>
      </c>
      <c r="CX151" s="2"/>
      <c r="CZ151" s="21">
        <f>(($P$81*Visualisation!$V$117)+($P$82*Visualisation!$V$117)+($P$83*Visualisation!$V$117)+($P$84*Visualisation!$V$117)+($P$85*Visualisation!$V$117)+($P$86*Visualisation!$V$117)+($P$87*Visualisation!$V$117)+($P$88*Visualisation!$V$117)+($P$89*Visualisation!$V$117)+($P$90*Visualisation!$V$117)+($P$91*Visualisation!$V$117)+($P$92*Visualisation!$V$117)+($P$93*Visualisation!$V$117)+($P$94*Visualisation!$V$117)+($P$95*Visualisation!$V$117)+($P$96*Visualisation!$V$117))*$BD$86</f>
        <v>0</v>
      </c>
      <c r="DA151" s="21">
        <f>($C$94*Visualisation!$V$117)+($D$94*Visualisation!$V$117)+($E$94*Visualisation!$V$117)+($F$94*Visualisation!$V$117)+($G$94*Visualisation!$V$117)+($H$94*Visualisation!$V$117)+($I$94*Visualisation!$V$117)+($J$94*Visualisation!$V$117)+($K$94*Visualisation!$V$117)+($L$94*Visualisation!$V$117)+($M$94*Visualisation!$V$117)+($N$94*Visualisation!$V$117)+($O$94*Visualisation!$V$117)+($P$94*Visualisation!$V$117)+($Q$94*Visualisation!$V$117)+($R$94*Visualisation!$V$117)</f>
        <v>0</v>
      </c>
      <c r="DB151" s="2"/>
      <c r="DD151" s="21">
        <f>(($Q$81*Visualisation!$V$117)+($Q$82*Visualisation!$V$117)+($Q$83*Visualisation!$V$117)+($Q$84*Visualisation!$V$117)+($Q$85*Visualisation!$V$117)+($Q$86*Visualisation!$V$117)+($Q$87*Visualisation!$V$117)+($Q$88*Visualisation!$V$117)+($Q$89*Visualisation!$V$117)+($Q$90*Visualisation!$V$117)+($Q$91*Visualisation!$V$117)+($Q$92*Visualisation!$V$117)+($Q$93*Visualisation!$V$117)+($Q$94*Visualisation!$V$117)+($Q$95*Visualisation!$V$117)+($Q$96*Visualisation!$V$117))*$BD$86</f>
        <v>0</v>
      </c>
      <c r="DE151" s="21">
        <f>($C$95*Visualisation!$V$117)+($D$95*Visualisation!$V$117)+($E$95*Visualisation!$V$117)+($F$95*Visualisation!$V$117)+($G$95*Visualisation!$V$117)+($H$95*Visualisation!$V$117)+($I$95*Visualisation!$V$117)+($J$95*Visualisation!$V$117)+($K$95*Visualisation!$V$117)+($L$95*Visualisation!$V$117)+($M$95*Visualisation!$V$117)+($N$95*Visualisation!$V$117)+($O$95*Visualisation!$V$117)+($P$95*Visualisation!$V$117)+($Q$95*Visualisation!$V$117)+($R$95*Visualisation!$V$117)</f>
        <v>0</v>
      </c>
      <c r="DF151" s="2"/>
      <c r="DH151" s="21">
        <f>(($R$81*Visualisation!$V$117)+($R$82*Visualisation!$V$117)+($R$83*Visualisation!$V$117)+($R$84*Visualisation!$V$117)+($R$85*Visualisation!$V$117)+($R$86*Visualisation!$V$117)+($R$87*Visualisation!$V$117)+($R$88*Visualisation!$V$117)+($R$89*Visualisation!$V$117)+($R$90*Visualisation!$V$117)+($R$91*Visualisation!$V$117)+($R$92*Visualisation!$V$117)+($R$93*Visualisation!$V$117)+($R$94*Visualisation!$V$117)+($R$95*Visualisation!$V$117)+($R$96*Visualisation!$V$117))*$BD$86</f>
        <v>0</v>
      </c>
      <c r="DI151" s="21">
        <f>($C$96*Visualisation!$V$117)+($D$96*Visualisation!$V$117)+($E$96*Visualisation!$V$117)+($F$96*Visualisation!$V$117)+($G$96*Visualisation!$V$117)+($H$96*Visualisation!$V$117)+($I$96*Visualisation!$V$117)+($J$96*Visualisation!$V$117)+($K$96*Visualisation!$V$117)+($L$96*Visualisation!$V$117)+($M$96*Visualisation!$V$117)+($N$96*Visualisation!$V$117)+($O$96*Visualisation!$V$117)+($P$96*Visualisation!$V$117)+($Q$96*Visualisation!$V$117)+($R$96*Visualisation!$V$117)</f>
        <v>0</v>
      </c>
      <c r="DJ151" s="2"/>
      <c r="DO151" s="253"/>
    </row>
    <row r="152" spans="1:119" ht="14.1" customHeight="1">
      <c r="A152" s="28" t="s">
        <v>72</v>
      </c>
      <c r="B152" s="159" t="s">
        <v>291</v>
      </c>
      <c r="C152" s="163">
        <f>IF((Visualisation!$M$67-Visualisation!E$67)&gt;0,(1-(EXP(-(((Visualisation!$M$67-Visualisation!E$67)^2)/(2*($T$143^2)))))),0)</f>
        <v>0</v>
      </c>
      <c r="D152" s="163">
        <f>IF((Visualisation!$M$67-Visualisation!F$67)&gt;0,(1-(EXP(-(((Visualisation!$M$67-Visualisation!F$67)^2)/(2*($T$143^2)))))),0)</f>
        <v>0</v>
      </c>
      <c r="E152" s="163">
        <f>IF((Visualisation!$M$67-Visualisation!G$67)&gt;0,(1-(EXP(-(((Visualisation!$M$67-Visualisation!G$67)^2)/(2*($T$143^2)))))),0)</f>
        <v>0</v>
      </c>
      <c r="F152" s="163">
        <f>IF((Visualisation!$M$67-Visualisation!H$67)&gt;0,(1-(EXP(-(((Visualisation!$M$67-Visualisation!H$67)^2)/(2*($T$143^2)))))),0)</f>
        <v>0</v>
      </c>
      <c r="G152" s="163">
        <f>IF((Visualisation!$M$67-Visualisation!I$67)&gt;0,(1-(EXP(-(((Visualisation!$M$67-Visualisation!I$67)^2)/(2*($T$143^2)))))),0)</f>
        <v>0</v>
      </c>
      <c r="H152" s="163">
        <f>IF((Visualisation!$M$67-Visualisation!J$67)&gt;0,(1-(EXP(-(((Visualisation!$M$67-Visualisation!J$67)^2)/(2*($T$143^2)))))),0)</f>
        <v>0</v>
      </c>
      <c r="I152" s="163">
        <f>IF((Visualisation!$M$67-Visualisation!K$67)&gt;0,(1-(EXP(-(((Visualisation!$M$67-Visualisation!K$67)^2)/(2*($T$143^2)))))),0)</f>
        <v>0</v>
      </c>
      <c r="J152" s="163">
        <f>IF((Visualisation!$M$67-Visualisation!L$67)&gt;0,(1-(EXP(-(((Visualisation!$M$67-Visualisation!L$67)^2)/(2*($T$143^2)))))),0)</f>
        <v>0</v>
      </c>
      <c r="K152" s="163">
        <f>IF((Visualisation!$M$67-Visualisation!M$67)&gt;0,(1-(EXP(-(((Visualisation!$M$67-Visualisation!M$67)^2)/(2*($T$143^2)))))),0)</f>
        <v>0</v>
      </c>
      <c r="L152" s="163">
        <f>IF((Visualisation!$M$67-Visualisation!N$67)&gt;0,(1-(EXP(-(((Visualisation!$M$67-Visualisation!N$67)^2)/(2*($T$143^2)))))),0)</f>
        <v>0</v>
      </c>
      <c r="M152" s="163">
        <f>IF((Visualisation!$M$67-Visualisation!O$67)&gt;0,(1-(EXP(-(((Visualisation!$M$67-Visualisation!O$67)^2)/(2*($T$143^2)))))),0)</f>
        <v>0</v>
      </c>
      <c r="N152" s="163">
        <f>IF((Visualisation!$M$67-Visualisation!P$67)&gt;0,(1-(EXP(-(((Visualisation!$M$67-Visualisation!P$67)^2)/(2*($T$143^2)))))),0)</f>
        <v>0</v>
      </c>
      <c r="O152" s="163">
        <f>IF((Visualisation!$M$67-Visualisation!Q$67)&gt;0,(1-(EXP(-(((Visualisation!$M$67-Visualisation!Q$67)^2)/(2*($T$143^2)))))),0)</f>
        <v>0.78731852225923993</v>
      </c>
      <c r="P152" s="163">
        <f>IF((Visualisation!$M$67-Visualisation!R$67)&gt;0,(1-(EXP(-(((Visualisation!$M$67-Visualisation!R$67)^2)/(2*($T$143^2)))))),0)</f>
        <v>0</v>
      </c>
      <c r="Q152" s="163">
        <f>IF((Visualisation!$M$67-Visualisation!S$67)&gt;0,(1-(EXP(-(((Visualisation!$M$67-Visualisation!S$67)^2)/(2*($T$143^2)))))),0)</f>
        <v>0</v>
      </c>
      <c r="R152" s="163">
        <f>IF((Visualisation!$M$67-Visualisation!T$67)&gt;0,(1-(EXP(-(((Visualisation!$M$67-Visualisation!T$67)^2)/(2*($T$143^2)))))),0)</f>
        <v>0</v>
      </c>
      <c r="S152" s="1"/>
      <c r="T152" s="1"/>
      <c r="U152" s="1"/>
      <c r="V152" s="1"/>
      <c r="W152" s="249"/>
      <c r="X152" s="2"/>
      <c r="Y152" s="2"/>
      <c r="Z152" s="2"/>
      <c r="AA152" s="188" t="s">
        <v>364</v>
      </c>
      <c r="AB152" s="21">
        <f>IFERROR((C89*Visualisation!$Q$117)+(C110*Visualisation!$Q$118)+(C131*Visualisation!$Q$119)+(C152*Visualisation!$Q$120)+(C173*Visualisation!$Q$121)+(C194*Visualisation!$Q$122)+(C215*Visualisation!$Q$123)+(C236*Visualisation!$Q$124)+(C257*Visualisation!$Q$125),"-")</f>
        <v>0.45015922592846186</v>
      </c>
      <c r="AC152" s="21">
        <f>IFERROR((D89*Visualisation!$Q$117)+(D110*Visualisation!$Q$118)+(D131*Visualisation!$Q$119)+(D152*Visualisation!$Q$120)+(D173*Visualisation!$Q$121)+(D194*Visualisation!$Q$122)+(D215*Visualisation!$Q$123)+(D236*Visualisation!$Q$124)+(D257*Visualisation!$Q$125),"-")</f>
        <v>0.45015922592846186</v>
      </c>
      <c r="AD152" s="21">
        <f>IFERROR((E89*Visualisation!$Q$117)+(E110*Visualisation!$Q$118)+(E131*Visualisation!$Q$119)+(E152*Visualisation!$Q$120)+(E173*Visualisation!$Q$121)+(E194*Visualisation!$Q$122)+(E215*Visualisation!$Q$123)+(E236*Visualisation!$Q$124)+(E257*Visualisation!$Q$125),"-")</f>
        <v>0</v>
      </c>
      <c r="AE152" s="21">
        <f>IFERROR((F89*Visualisation!$Q$117)+(F110*Visualisation!$Q$118)+(F131*Visualisation!$Q$119)+(F152*Visualisation!$Q$120)+(F173*Visualisation!$Q$121)+(F194*Visualisation!$Q$122)+(F215*Visualisation!$Q$123)+(F236*Visualisation!$Q$124)+(F257*Visualisation!$Q$125),"-")</f>
        <v>0.45015922592846186</v>
      </c>
      <c r="AF152" s="21">
        <f>IFERROR((G89*Visualisation!$Q$117)+(G110*Visualisation!$Q$118)+(G131*Visualisation!$Q$119)+(G152*Visualisation!$Q$120)+(G173*Visualisation!$Q$121)+(G194*Visualisation!$Q$122)+(G215*Visualisation!$Q$123)+(G236*Visualisation!$Q$124)+(G257*Visualisation!$Q$125),"-")</f>
        <v>0.45015922592846186</v>
      </c>
      <c r="AG152" s="21">
        <f>IFERROR((H89*Visualisation!$Q$117)+(H110*Visualisation!$Q$118)+(H131*Visualisation!$Q$119)+(H152*Visualisation!$Q$120)+(H173*Visualisation!$Q$121)+(H194*Visualisation!$Q$122)+(H215*Visualisation!$Q$123)+(H236*Visualisation!$Q$124)+(H257*Visualisation!$Q$125),"-")</f>
        <v>0</v>
      </c>
      <c r="AH152" s="21">
        <f>IFERROR((I89*Visualisation!$Q$117)+(I110*Visualisation!$Q$118)+(I131*Visualisation!$Q$119)+(I152*Visualisation!$Q$120)+(I173*Visualisation!$Q$121)+(I194*Visualisation!$Q$122)+(I215*Visualisation!$Q$123)+(I236*Visualisation!$Q$124)+(I257*Visualisation!$Q$125),"-")</f>
        <v>0.45158923095742026</v>
      </c>
      <c r="AI152" s="21">
        <f>IFERROR((J89*Visualisation!$Q$117)+(J110*Visualisation!$Q$118)+(J131*Visualisation!$Q$119)+(J152*Visualisation!$Q$120)+(J173*Visualisation!$Q$121)+(J194*Visualisation!$Q$122)+(J215*Visualisation!$Q$123)+(J236*Visualisation!$Q$124)+(J257*Visualisation!$Q$125),"-")</f>
        <v>0.45129109825919866</v>
      </c>
      <c r="AJ152" s="21">
        <f>IFERROR((K89*Visualisation!$Q$117)+(K110*Visualisation!$Q$118)+(K131*Visualisation!$Q$119)+(K152*Visualisation!$Q$120)+(K173*Visualisation!$Q$121)+(K194*Visualisation!$Q$122)+(K215*Visualisation!$Q$123)+(K236*Visualisation!$Q$124)+(K257*Visualisation!$Q$125),"-")</f>
        <v>0</v>
      </c>
      <c r="AK152" s="21">
        <f>IFERROR((L89*Visualisation!$Q$117)+(L110*Visualisation!$Q$118)+(L131*Visualisation!$Q$119)+(L152*Visualisation!$Q$120)+(L173*Visualisation!$Q$121)+(L194*Visualisation!$Q$122)+(L215*Visualisation!$Q$123)+(L236*Visualisation!$Q$124)+(L257*Visualisation!$Q$125),"-")</f>
        <v>0.45015922592846186</v>
      </c>
      <c r="AL152" s="21">
        <f>IFERROR((M89*Visualisation!$Q$117)+(M110*Visualisation!$Q$118)+(M131*Visualisation!$Q$119)+(M152*Visualisation!$Q$120)+(M173*Visualisation!$Q$121)+(M194*Visualisation!$Q$122)+(M215*Visualisation!$Q$123)+(M236*Visualisation!$Q$124)+(M257*Visualisation!$Q$125),"-")</f>
        <v>0.45015922592846186</v>
      </c>
      <c r="AM152" s="21">
        <f>IFERROR((N89*Visualisation!$Q$117)+(N110*Visualisation!$Q$118)+(N131*Visualisation!$Q$119)+(N152*Visualisation!$Q$120)+(N173*Visualisation!$Q$121)+(N194*Visualisation!$Q$122)+(N215*Visualisation!$Q$123)+(N236*Visualisation!$Q$124)+(N257*Visualisation!$Q$125),"-")</f>
        <v>0</v>
      </c>
      <c r="AN152" s="21">
        <f>IFERROR((O89*Visualisation!$Q$117)+(O110*Visualisation!$Q$118)+(O131*Visualisation!$Q$119)+(O152*Visualisation!$Q$120)+(O173*Visualisation!$Q$121)+(O194*Visualisation!$Q$122)+(O215*Visualisation!$Q$123)+(O236*Visualisation!$Q$124)+(O257*Visualisation!$Q$125),"-")</f>
        <v>0.17141755442714945</v>
      </c>
      <c r="AO152" s="21">
        <f>IFERROR((P89*Visualisation!$Q$117)+(P110*Visualisation!$Q$118)+(P131*Visualisation!$Q$119)+(P152*Visualisation!$Q$120)+(P173*Visualisation!$Q$121)+(P194*Visualisation!$Q$122)+(P215*Visualisation!$Q$123)+(P236*Visualisation!$Q$124)+(P257*Visualisation!$Q$125),"-")</f>
        <v>0.45015922592846186</v>
      </c>
      <c r="AP152" s="21">
        <f>IFERROR((Q89*Visualisation!$Q$117)+(Q110*Visualisation!$Q$118)+(Q131*Visualisation!$Q$119)+(Q152*Visualisation!$Q$120)+(Q173*Visualisation!$Q$121)+(Q194*Visualisation!$Q$122)+(Q215*Visualisation!$Q$123)+(Q236*Visualisation!$Q$124)+(Q257*Visualisation!$Q$125),"-")</f>
        <v>0</v>
      </c>
      <c r="AQ152" s="202">
        <f>IFERROR((R89*Visualisation!$Q$117)+(R110*Visualisation!$Q$118)+(R131*Visualisation!$Q$119)+(R152*Visualisation!$Q$120)+(R173*Visualisation!$Q$121)+(R194*Visualisation!$Q$122)+(R215*Visualisation!$Q$123)+(R236*Visualisation!$Q$124)+(R257*Visualisation!$Q$125),"-")</f>
        <v>8.1213048313673048E-4</v>
      </c>
      <c r="AR152" s="21">
        <f t="shared" si="14"/>
        <v>4.2262245956261388</v>
      </c>
      <c r="AS152" s="11"/>
      <c r="AT152" s="11"/>
      <c r="AU152" s="11"/>
      <c r="AV152" s="251"/>
      <c r="AW152" s="11"/>
      <c r="AX152" s="11"/>
      <c r="AY152" s="225" t="s">
        <v>255</v>
      </c>
      <c r="AZ152" s="21">
        <f>(($C$102*Visualisation!$V$118)+($C$103*Visualisation!$V$118)+($C$104*Visualisation!$V$118)+($C$105*Visualisation!$V$118)+($C$106*Visualisation!$V$118)+($C$107*Visualisation!$V$118)+($C$108*Visualisation!$V$118)+($C$109*Visualisation!$V$118)+($C$110*Visualisation!$V$118)+($C$111*Visualisation!$V$118)+($C$112*Visualisation!$V$118)+($C$113*Visualisation!$V$118)+($C$114*Visualisation!$V$118)+($C$115*Visualisation!$V$118)+($C$116*Visualisation!$V$118)+($C$117*Visualisation!$V$118))*$BD$86</f>
        <v>0</v>
      </c>
      <c r="BA152" s="21">
        <f>($C$102*Visualisation!$V$118)+($D$102*Visualisation!$V$118)+($E$102*Visualisation!$V$118)+($F$102*Visualisation!$V$118)+($G$102*Visualisation!$V$118)+($H$102*Visualisation!$V$118)+($I$102*Visualisation!$V$118)+($J$102*Visualisation!$V$118)+($K$102*Visualisation!$V$118)+($L$102*Visualisation!$V$118)+($M$102*Visualisation!$V$118)+($N$102*Visualisation!$V$118)+($O$102*Visualisation!$V$118)+($P$102*Visualisation!$V$118)+($Q$102*Visualisation!$V$118)+($R$102*Visualisation!$V$118)</f>
        <v>0</v>
      </c>
      <c r="BB152" s="21"/>
      <c r="BC152" s="21"/>
      <c r="BD152" s="21">
        <f>(($D$102*Visualisation!$V$118)+($D$103*Visualisation!$V$118)+($D$104*Visualisation!$V$118)+($D$105*Visualisation!$V$118)+($D$106*Visualisation!$V$118)+($D$107*Visualisation!$V$118)+($D$108*Visualisation!$V$118)+($D$109*Visualisation!$V$118)+($D$110*Visualisation!$V$118)+($D$111*Visualisation!$V$118)+($D$112*Visualisation!$V$118)+($D$113*Visualisation!$V$118)+($D$114*Visualisation!$V$118)+($D$115*Visualisation!$V$118)+($D$116*Visualisation!$V$118)+($D$117*Visualisation!$V$118))*$BD$86</f>
        <v>0</v>
      </c>
      <c r="BE152" s="21">
        <f>($C$103*Visualisation!$V$118)+($D$103*Visualisation!$V$118)+($E$103*Visualisation!$V$118)+($F$103*Visualisation!$V$118)+($G$103*Visualisation!$V$118)+($H$103*Visualisation!$V$118)+($I$103*Visualisation!$V$118)+($J$103*Visualisation!$V$118)+($K$103*Visualisation!$V$118)+($L$103*Visualisation!$V$118)+($M$103*Visualisation!$V$118)+($N$103*Visualisation!$V$118)+($O$103*Visualisation!$V$118)+($P$103*Visualisation!$V$118)+($Q$103*Visualisation!$V$118)+($R$103*Visualisation!$V$118)</f>
        <v>0</v>
      </c>
      <c r="BF152" s="21"/>
      <c r="BG152" s="21"/>
      <c r="BH152" s="21">
        <f>(($E$102*Visualisation!$V$118)+($E$103*Visualisation!$V$118)+($E$104*Visualisation!$V$118)+($E$105*Visualisation!$V$118)+($E$106*Visualisation!$V$118)+($E$107*Visualisation!$V$118)+($E$108*Visualisation!$V$118)+($E$109*Visualisation!$V$118)+($E$110*Visualisation!$V$118)+($E$111*Visualisation!$V$118)+($E$112*Visualisation!$V$118)+($E$113*Visualisation!$V$118)+($E$114*Visualisation!$V$118)+($E$115*Visualisation!$V$118)+($E$116*Visualisation!$V$118)+($E$117*Visualisation!$V$118))*$BD$86</f>
        <v>0</v>
      </c>
      <c r="BI152" s="21">
        <f>($C$104*Visualisation!$V$118)+($D$104*Visualisation!$V$118)+($E$104*Visualisation!$V$118)+($F$104*Visualisation!$V$118)+($G$104*Visualisation!$V$118)+($H$104*Visualisation!$V$118)+($I$104*Visualisation!$V$118)+($J$104*Visualisation!$V$118)+($K$104*Visualisation!$V$118)+($L$104*Visualisation!$V$118)+($M$104*Visualisation!$V$118)+($N$104*Visualisation!$V$118)+($O$104*Visualisation!$V$118)+($P$104*Visualisation!$V$118)+($Q$104*Visualisation!$V$118)+($R$104*Visualisation!$V$118)</f>
        <v>0</v>
      </c>
      <c r="BJ152" s="21"/>
      <c r="BK152" s="21"/>
      <c r="BL152" s="21">
        <f>(($F$102*Visualisation!$V$118)+($F$103*Visualisation!$V$118)+($F$104*Visualisation!$V$118)+($F$105*Visualisation!$V$118)+($F$106*Visualisation!$V$118)+($F$107*Visualisation!$V$118)+($F$108*Visualisation!$V$118)+($F$109*Visualisation!$V$118)+($F$110*Visualisation!$V$118)+($F$111*Visualisation!$V$118)+($F$112*Visualisation!$V$118)+($F$113*Visualisation!$V$118)+($F$114*Visualisation!$V$118)+($F$115*Visualisation!$V$118)+($F$116*Visualisation!$V$118)+($F$117*Visualisation!$V$118))*$BD$86</f>
        <v>0</v>
      </c>
      <c r="BM152" s="21">
        <f>($C$105*Visualisation!$V$118)+($D$105*Visualisation!$V$118)+($E$105*Visualisation!$V$118)+($F$105*Visualisation!$V$118)+($G$105*Visualisation!$V$118)+($H$105*Visualisation!$V$118)+($I$105*Visualisation!$V$118)+($J$105*Visualisation!$V$118)+($K$105*Visualisation!$V$118)+($L$105*Visualisation!$V$118)+($M$105*Visualisation!$V$118)+($N$105*Visualisation!$V$118)+($O$105*Visualisation!$V$118)+($P$105*Visualisation!$V$118)+($Q$105*Visualisation!$V$118)+($R$105*Visualisation!$V$118)</f>
        <v>0</v>
      </c>
      <c r="BN152" s="21"/>
      <c r="BO152" s="21"/>
      <c r="BP152" s="21">
        <f>(($G$102*Visualisation!$V$118)+($G$103*Visualisation!$V$118)+($G$104*Visualisation!$V$118)+($G$105*Visualisation!$V$118)+($G$106*Visualisation!$V$118)+($G$107*Visualisation!$V$118)+($G$108*Visualisation!$V$118)+($G$109*Visualisation!$V$118)+($G$110*Visualisation!$V$118)+($G$111*Visualisation!$V$118)+($G$112*Visualisation!$V$118)+($G$113*Visualisation!$V$118)+($G$114*Visualisation!$V$118)+($G$115*Visualisation!$V$118)+($G$116*Visualisation!$V$118)+($G$117*Visualisation!$V$118))*$BD$86</f>
        <v>0</v>
      </c>
      <c r="BQ152" s="21">
        <f>($C$106*Visualisation!$V$118)+($D$106*Visualisation!$V$118)+($E$106*Visualisation!$V$118)+($F$106*Visualisation!$V$118)+($G$106*Visualisation!$V$118)+($H$106*Visualisation!$V$118)+($I$106*Visualisation!$V$118)+($J$106*Visualisation!$V$118)+($K$106*Visualisation!$V$118)+($L$106*Visualisation!$V$118)+($M$106*Visualisation!$V$118)+($N$106*Visualisation!$V$118)+($O$106*Visualisation!$V$118)+($P$106*Visualisation!$V$118)+($Q$106*Visualisation!$V$118)+($R$106*Visualisation!$V$118)</f>
        <v>0</v>
      </c>
      <c r="BR152" s="21"/>
      <c r="BS152" s="21"/>
      <c r="BT152" s="21">
        <f>(($H$102*Visualisation!$V$118)+($H$103*Visualisation!$V$118)+($H$104*Visualisation!$V$118)+($H$105*Visualisation!$V$118)+($H$106*Visualisation!$V$118)+($H$107*Visualisation!$V$118)+($H$108*Visualisation!$V$118)+($H$109*Visualisation!$V$118)+($H$110*Visualisation!$V$118)+($H$111*Visualisation!$V$118)+($H$112*Visualisation!$V$118)+($H$113*Visualisation!$V$118)+($H$114*Visualisation!$V$118)+($H$115*Visualisation!$V$118)+($H$116*Visualisation!$V$118)+($H$117*Visualisation!$V$118))*$BD$86</f>
        <v>0</v>
      </c>
      <c r="BU152" s="21">
        <f>($C$107*Visualisation!$V$118)+($D$107*Visualisation!$V$118)+($E$107*Visualisation!$V$118)+($F$107*Visualisation!$V$118)+($G$107*Visualisation!$V$118)+($H$107*Visualisation!$V$118)+($I$107*Visualisation!$V$118)+($J$107*Visualisation!$V$118)+($K$107*Visualisation!$V$118)+($L$107*Visualisation!$V$118)+($M$107*Visualisation!$V$118)+($N$107*Visualisation!$V$118)+($O$107*Visualisation!$V$118)+($P$107*Visualisation!$V$118)+($Q$107*Visualisation!$V$118)+($R$107*Visualisation!$V$118)</f>
        <v>0</v>
      </c>
      <c r="BV152" s="21"/>
      <c r="BW152" s="21"/>
      <c r="BX152" s="21">
        <f>(($I$102*Visualisation!$V$118)+($I$103*Visualisation!$V$118)+($I$104*Visualisation!$V$118)+($I$105*Visualisation!$V$118)+($I$106*Visualisation!$V$118)+($I$107*Visualisation!$V$118)+($I$108*Visualisation!$V$118)+($I$109*Visualisation!$V$118)+($I$110*Visualisation!$V$118)+($I$111*Visualisation!$V$118)+($I$112*Visualisation!$V$118)+($I$113*Visualisation!$V$118)+($I$114*Visualisation!$V$118)+($I$115*Visualisation!$V$118)+($I$116*Visualisation!$V$118)+($I$117*Visualisation!$V$118))*$BD$86</f>
        <v>0</v>
      </c>
      <c r="BY152" s="21">
        <f>($C$108*Visualisation!$V$118)+($D$108*Visualisation!$V$118)+($E$108*Visualisation!$V$118)+($F$108*Visualisation!$V$118)+($G$108*Visualisation!$V$118)+($H$108*Visualisation!$V$118)+($I$108*Visualisation!$V$118)+($J$108*Visualisation!$V$118)+($K$108*Visualisation!$V$118)+($L$108*Visualisation!$V$118)+($M$108*Visualisation!$V$118)+($N$108*Visualisation!$V$118)+($O$108*Visualisation!$V$118)+($P$108*Visualisation!$V$118)+($Q$108*Visualisation!$V$118)+($R$108*Visualisation!$V$118)</f>
        <v>0</v>
      </c>
      <c r="BZ152" s="2"/>
      <c r="CB152" s="21">
        <f>(($J$102*Visualisation!$V$118)+($J$103*Visualisation!$V$118)+($J$104*Visualisation!$V$118)+($J$105*Visualisation!$V$118)+($J$106*Visualisation!$V$118)+($J$107*Visualisation!$V$118)+($J$108*Visualisation!$V$118)+($J$109*Visualisation!$V$118)+($J$110*Visualisation!$V$118)+($J$111*Visualisation!$V$118)+($J$112*Visualisation!$V$118)+($J$113*Visualisation!$V$118)+($J$114*Visualisation!$V$118)+($J$115*Visualisation!$V$118)+($J$116*Visualisation!$V$118)+($J$117*Visualisation!$V$118))*$BD$86</f>
        <v>0</v>
      </c>
      <c r="CC152" s="21">
        <f>($C$109*Visualisation!$V$118)+($D$109*Visualisation!$V$118)+($E$109*Visualisation!$V$118)+($F$109*Visualisation!$V$118)+($G$109*Visualisation!$V$118)+($H$109*Visualisation!$V$118)+($I$109*Visualisation!$V$118)+($J$109*Visualisation!$V$118)+($K$109*Visualisation!$V$118)+($L$109*Visualisation!$V$118)+($M$109*Visualisation!$V$118)+($N$109*Visualisation!$V$118)+($O$109*Visualisation!$V$118)+($P$109*Visualisation!$V$118)+($Q$109*Visualisation!$V$118)+($R$109*Visualisation!$V$118)</f>
        <v>0</v>
      </c>
      <c r="CD152" s="2"/>
      <c r="CF152" s="21">
        <f>(($K$102*Visualisation!$V$118)+($K$103*Visualisation!$V$118)+($K$104*Visualisation!$V$118)+($K$105*Visualisation!$V$118)+($K$106*Visualisation!$V$118)+($K$107*Visualisation!$V$118)+($K$108*Visualisation!$V$118)+($K$109*Visualisation!$V$118)+($K$110*Visualisation!$V$118)+($K$111*Visualisation!$V$118)+($K$112*Visualisation!$V$118)+($K$113*Visualisation!$V$118)+($K$114*Visualisation!$V$118)+($K$115*Visualisation!$V$118)+($K$116*Visualisation!$V$118)+($K$117*Visualisation!$V$118))*$BD$86</f>
        <v>0</v>
      </c>
      <c r="CG152" s="21">
        <f>($C$110*Visualisation!$V$118)+($D$110*Visualisation!$V$118)+($E$110*Visualisation!$V$118)+($F$110*Visualisation!$V$118)+($G$110*Visualisation!$V$118)+($H$110*Visualisation!$V$118)+($I$110*Visualisation!$V$118)+($J$110*Visualisation!$V$118)+($K$110*Visualisation!$V$118)+($L$110*Visualisation!$V$118)+($M$110*Visualisation!$V$118)+($N$110*Visualisation!$V$118)+($O$110*Visualisation!$V$118)+($P$110*Visualisation!$V$118)+($Q$110*Visualisation!$V$118)+($R$110*Visualisation!$V$118)</f>
        <v>0</v>
      </c>
      <c r="CH152" s="2"/>
      <c r="CJ152" s="21">
        <f>(($L$102*Visualisation!$V$118)+($L$103*Visualisation!$V$118)+($L$104*Visualisation!$V$118)+($L$105*Visualisation!$V$118)+($L$106*Visualisation!$V$118)+($L$107*Visualisation!$V$118)+($L$108*Visualisation!$V$118)+($L$109*Visualisation!$V$118)+($L$110*Visualisation!$V$118)+($L$111*Visualisation!$V$118)+($L$112*Visualisation!$V$118)+($L$113*Visualisation!$V$118)+($L$114*Visualisation!$V$118)+($L$115*Visualisation!$V$118)+($L$116*Visualisation!$V$118)+($L$117*Visualisation!$V$118))*$BD$86</f>
        <v>0</v>
      </c>
      <c r="CK152" s="21">
        <f>($C$111*Visualisation!$V$118)+($D$111*Visualisation!$V$118)+($E$111*Visualisation!$V$118)+($F$111*Visualisation!$V$118)+($G$111*Visualisation!$V$118)+($H$111*Visualisation!$V$118)+($I$111*Visualisation!$V$118)+($J$111*Visualisation!$V$118)+($K$111*Visualisation!$V$118)+($L$111*Visualisation!$V$118)+($M$111*Visualisation!$V$118)+($N$111*Visualisation!$V$118)+($O$111*Visualisation!$V$118)+($P$111*Visualisation!$V$118)+($Q$111*Visualisation!$V$118)+($R$111*Visualisation!$V$118)</f>
        <v>0</v>
      </c>
      <c r="CL152" s="2"/>
      <c r="CN152" s="21">
        <f>(($M$102*Visualisation!$V$118)+($M$103*Visualisation!$V$118)+($M$104*Visualisation!$V$118)+($M$105*Visualisation!$V$118)+($M$106*Visualisation!$V$118)+($M$107*Visualisation!$V$118)+($M$108*Visualisation!$V$118)+($M$109*Visualisation!$V$118)+($M$110*Visualisation!$V$118)+($M$111*Visualisation!$V$118)+($M$112*Visualisation!$V$118)+($M$113*Visualisation!$V$118)+($M$114*Visualisation!$V$118)+($M$115*Visualisation!$V$118)+($M$116*Visualisation!$V$118)+($M$117*Visualisation!$V$118))*$BD$86</f>
        <v>0</v>
      </c>
      <c r="CO152" s="21">
        <f>($C$112*Visualisation!$V$118)+($D$112*Visualisation!$V$118)+($E$112*Visualisation!$V$118)+($F$112*Visualisation!$V$118)+($G$112*Visualisation!$V$118)+($H$112*Visualisation!$V$118)+($I$112*Visualisation!$V$118)+($J$112*Visualisation!$V$118)+($K$112*Visualisation!$V$118)+($L$112*Visualisation!$V$118)+($M$112*Visualisation!$V$118)+($N$112*Visualisation!$V$118)+($O$112*Visualisation!$V$118)+($P$112*Visualisation!$V$118)+($Q$112*Visualisation!$V$118)+($R$112*Visualisation!$V$118)</f>
        <v>0</v>
      </c>
      <c r="CP152" s="2"/>
      <c r="CR152" s="21">
        <f>(($N$102*Visualisation!$V$118)+($N$103*Visualisation!$V$118)+($N$104*Visualisation!$V$118)+($N$105*Visualisation!$V$118)+($N$106*Visualisation!$V$118)+($N$107*Visualisation!$V$118)+($N$108*Visualisation!$V$118)+($N$109*Visualisation!$V$118)+($N$110*Visualisation!$V$118)+($N$111*Visualisation!$V$118)+($N$112*Visualisation!$V$118)+($N$113*Visualisation!$V$118)+($N$114*Visualisation!$V$118)+($N$115*Visualisation!$V$118)+($N$116*Visualisation!$V$118)+($N$117*Visualisation!$V$118))*$BD$86</f>
        <v>0</v>
      </c>
      <c r="CS152" s="21">
        <f>($C$113*Visualisation!$V$118)+($D$113*Visualisation!$V$118)+($E$113*Visualisation!$V$118)+($F$113*Visualisation!$V$118)+($G$113*Visualisation!$V$118)+($H$113*Visualisation!$V$118)+($I$113*Visualisation!$V$118)+($J$113*Visualisation!$V$118)+($K$113*Visualisation!$V$118)+($L$113*Visualisation!$V$118)+($M$113*Visualisation!$V$118)+($N$113*Visualisation!$V$118)+($O$113*Visualisation!$V$118)+($P$113*Visualisation!$V$118)+($Q$113*Visualisation!$V$118)+($R$113*Visualisation!$V$118)</f>
        <v>0</v>
      </c>
      <c r="CT152" s="2"/>
      <c r="CV152" s="21">
        <f>(($O$102*Visualisation!$V$118)+($O$103*Visualisation!$V$118)+($O$104*Visualisation!$V$118)+($O$105*Visualisation!$V$118)+($O$106*Visualisation!$V$118)+($O$107*Visualisation!$V$118)+($O$108*Visualisation!$V$118)+($O$109*Visualisation!$V$118)+($O$110*Visualisation!$V$118)+($O$111*Visualisation!$V$118)+($O$112*Visualisation!$V$118)+($O$113*Visualisation!$V$118)+($O$114*Visualisation!$V$118)+($O$115*Visualisation!$V$118)+($O$116*Visualisation!$V$118)+($O$117*Visualisation!$V$118))*$BD$86</f>
        <v>0</v>
      </c>
      <c r="CW152" s="21">
        <f>($C$114*Visualisation!$V$118)+($D$114*Visualisation!$V$118)+($E$114*Visualisation!$V$118)+($F$114*Visualisation!$V$118)+($G$114*Visualisation!$V$118)+($H$114*Visualisation!$V$118)+($I$114*Visualisation!$V$118)+($J$114*Visualisation!$V$118)+($K$114*Visualisation!$V$118)+($L$114*Visualisation!$V$118)+($M$114*Visualisation!$V$118)+($N$114*Visualisation!$V$118)+($O$114*Visualisation!$V$118)+($P$114*Visualisation!$V$118)+($Q$114*Visualisation!$V$118)+($R$114*Visualisation!$V$118)</f>
        <v>0</v>
      </c>
      <c r="CX152" s="2"/>
      <c r="CZ152" s="21">
        <f>(($P$102*Visualisation!$V$118)+($P$103*Visualisation!$V$118)+($P$104*Visualisation!$V$118)+($P$105*Visualisation!$V$118)+($P$106*Visualisation!$V$118)+($P$107*Visualisation!$V$118)+($P$108*Visualisation!$V$118)+($P$109*Visualisation!$V$118)+($P$110*Visualisation!$V$118)+($P$111*Visualisation!$V$118)+($P$112*Visualisation!$V$118)+($P$113*Visualisation!$V$118)+($P$114*Visualisation!$V$118)+($P$115*Visualisation!$V$118)+($P$116*Visualisation!$V$118)+($P$117*Visualisation!$V$118))*$BD$86</f>
        <v>0</v>
      </c>
      <c r="DA152" s="21">
        <f>($C$115*Visualisation!$V$118)+($D$115*Visualisation!$V$118)+($E$115*Visualisation!$V$118)+($F$115*Visualisation!$V$118)+($G$115*Visualisation!$V$118)+($H$115*Visualisation!$V$118)+($I$115*Visualisation!$V$118)+($J$115*Visualisation!$V$118)+($K$115*Visualisation!$V$118)+($L$115*Visualisation!$V$118)+($M$115*Visualisation!$V$118)+($N$115*Visualisation!$V$118)+($O$115*Visualisation!$V$118)+($P$115*Visualisation!$V$118)+($Q$115*Visualisation!$V$118)+($R$115*Visualisation!$V$118)</f>
        <v>0</v>
      </c>
      <c r="DB152" s="2"/>
      <c r="DD152" s="21">
        <f>(($Q$102*Visualisation!$V$118)+($Q$103*Visualisation!$V$118)+($Q$104*Visualisation!$V$118)+($Q$105*Visualisation!$V$118)+($Q$106*Visualisation!$V$118)+($Q$107*Visualisation!$V$118)+($Q$108*Visualisation!$V$118)+($Q$109*Visualisation!$V$118)+($Q$110*Visualisation!$V$118)+($Q$111*Visualisation!$V$118)+($Q$112*Visualisation!$V$118)+($Q$113*Visualisation!$V$118)+($Q$114*Visualisation!$V$118)+($Q$115*Visualisation!$V$118)+($Q$116*Visualisation!$V$118)+($Q$117*Visualisation!$V$118))*$BD$86</f>
        <v>0</v>
      </c>
      <c r="DE152" s="21">
        <f>($C$116*Visualisation!$V$118)+($D$116*Visualisation!$V$118)+($E$116*Visualisation!$V$118)+($F$116*Visualisation!$V$118)+($G$116*Visualisation!$V$118)+($H$116*Visualisation!$V$118)+($I$116*Visualisation!$V$118)+($J$116*Visualisation!$V$118)+($K$116*Visualisation!$V$118)+($L$116*Visualisation!$V$118)+($M$116*Visualisation!$V$118)+($N$116*Visualisation!$V$118)+($O$116*Visualisation!$V$118)+($P$116*Visualisation!$V$118)+($Q$116*Visualisation!$V$118)+($R$116*Visualisation!$V$118)</f>
        <v>0</v>
      </c>
      <c r="DF152" s="2"/>
      <c r="DH152" s="21">
        <f>(($R$102*Visualisation!$V$118)+($R$103*Visualisation!$V$118)+($R$104*Visualisation!$V$118)+($R$105*Visualisation!$V$118)+($R$106*Visualisation!$V$118)+($R$107*Visualisation!$V$118)+($R$108*Visualisation!$V$118)+($R$109*Visualisation!$V$118)+($R$110*Visualisation!$V$118)+($R$111*Visualisation!$V$118)+($R$112*Visualisation!$V$118)+($R$113*Visualisation!$V$118)+($R$114*Visualisation!$V$118)+($R$115*Visualisation!$V$118)+($R$116*Visualisation!$V$118)+($R$117*Visualisation!$V$118))*$BD$86</f>
        <v>0</v>
      </c>
      <c r="DI152" s="21">
        <f>($C$117*Visualisation!$V$118)+($D$117*Visualisation!$V$118)+($E$117*Visualisation!$V$118)+($F$117*Visualisation!$V$118)+($G$117*Visualisation!$V$118)+($H$117*Visualisation!$V$118)+($I$117*Visualisation!$V$118)+($J$117*Visualisation!$V$118)+($K$117*Visualisation!$V$118)+($L$117*Visualisation!$V$118)+($M$117*Visualisation!$V$118)+($N$117*Visualisation!$V$118)+($O$117*Visualisation!$V$118)+($P$117*Visualisation!$V$118)+($Q$117*Visualisation!$V$118)+($R$117*Visualisation!$V$118)</f>
        <v>0</v>
      </c>
      <c r="DJ152" s="2"/>
      <c r="DO152" s="253"/>
    </row>
    <row r="153" spans="1:119" ht="14.1" customHeight="1">
      <c r="A153" s="35" t="s">
        <v>74</v>
      </c>
      <c r="B153" s="159" t="s">
        <v>292</v>
      </c>
      <c r="C153" s="163">
        <f>IF((Visualisation!$N$67-Visualisation!E$67)&gt;0,(1-(EXP(-(((Visualisation!$N$67-Visualisation!E$67)^2)/(2*($T$143^2)))))),0)</f>
        <v>9.5953343048068573E-3</v>
      </c>
      <c r="D153" s="163">
        <f>IF((Visualisation!$N$67-Visualisation!F$67)&gt;0,(1-(EXP(-(((Visualisation!$N$67-Visualisation!F$67)^2)/(2*($T$143^2)))))),0)</f>
        <v>7.7001905190652309E-3</v>
      </c>
      <c r="E153" s="163">
        <f>IF((Visualisation!$N$67-Visualisation!G$67)&gt;0,(1-(EXP(-(((Visualisation!$N$67-Visualisation!G$67)^2)/(2*($T$143^2)))))),0)</f>
        <v>1.2087841100822616E-2</v>
      </c>
      <c r="F153" s="163">
        <f>IF((Visualisation!$N$67-Visualisation!H$67)&gt;0,(1-(EXP(-(((Visualisation!$N$67-Visualisation!H$67)^2)/(2*($T$143^2)))))),0)</f>
        <v>1.3752243296521027E-2</v>
      </c>
      <c r="G153" s="163">
        <f>IF((Visualisation!$N$67-Visualisation!I$67)&gt;0,(1-(EXP(-(((Visualisation!$N$67-Visualisation!I$67)^2)/(2*($T$143^2)))))),0)</f>
        <v>1.4227499653462705E-2</v>
      </c>
      <c r="H153" s="163">
        <f>IF((Visualisation!$N$67-Visualisation!J$67)&gt;0,(1-(EXP(-(((Visualisation!$N$67-Visualisation!J$67)^2)/(2*($T$143^2)))))),0)</f>
        <v>1.5376891408594329E-2</v>
      </c>
      <c r="I153" s="163">
        <f>IF((Visualisation!$N$67-Visualisation!K$67)&gt;0,(1-(EXP(-(((Visualisation!$N$67-Visualisation!K$67)^2)/(2*($T$143^2)))))),0)</f>
        <v>0.4922860595133749</v>
      </c>
      <c r="J153" s="163">
        <f>IF((Visualisation!$N$67-Visualisation!L$67)&gt;0,(1-(EXP(-(((Visualisation!$N$67-Visualisation!L$67)^2)/(2*($T$143^2)))))),0)</f>
        <v>0.49265802813260373</v>
      </c>
      <c r="K153" s="163">
        <f>IF((Visualisation!$N$67-Visualisation!M$67)&gt;0,(1-(EXP(-(((Visualisation!$N$67-Visualisation!M$67)^2)/(2*($T$143^2)))))),0)</f>
        <v>0.53611422807318088</v>
      </c>
      <c r="L153" s="163">
        <f>IF((Visualisation!$N$67-Visualisation!N$67)&gt;0,(1-(EXP(-(((Visualisation!$N$67-Visualisation!N$67)^2)/(2*($T$143^2)))))),0)</f>
        <v>0</v>
      </c>
      <c r="M153" s="163">
        <f>IF((Visualisation!$N$67-Visualisation!O$67)&gt;0,(1-(EXP(-(((Visualisation!$N$67-Visualisation!O$67)^2)/(2*($T$143^2)))))),0)</f>
        <v>5.2809426777455926E-4</v>
      </c>
      <c r="N153" s="163">
        <f>IF((Visualisation!$N$67-Visualisation!P$67)&gt;0,(1-(EXP(-(((Visualisation!$N$67-Visualisation!P$67)^2)/(2*($T$143^2)))))),0)</f>
        <v>7.6368699648280414E-3</v>
      </c>
      <c r="O153" s="163">
        <f>IF((Visualisation!$N$67-Visualisation!Q$67)&gt;0,(1-(EXP(-(((Visualisation!$N$67-Visualisation!Q$67)^2)/(2*($T$143^2)))))),0)</f>
        <v>0.98885667896092455</v>
      </c>
      <c r="P153" s="163">
        <f>IF((Visualisation!$N$67-Visualisation!R$67)&gt;0,(1-(EXP(-(((Visualisation!$N$67-Visualisation!R$67)^2)/(2*($T$143^2)))))),0)</f>
        <v>1.4987126447624344E-2</v>
      </c>
      <c r="Q153" s="163">
        <f>IF((Visualisation!$N$67-Visualisation!S$67)&gt;0,(1-(EXP(-(((Visualisation!$N$67-Visualisation!S$67)^2)/(2*($T$143^2)))))),0)</f>
        <v>1.4516011194879108E-2</v>
      </c>
      <c r="R153" s="163">
        <f>IF((Visualisation!$N$67-Visualisation!T$67)&gt;0,(1-(EXP(-(((Visualisation!$N$67-Visualisation!T$67)^2)/(2*($T$143^2)))))),0)</f>
        <v>7.4538556160478331E-3</v>
      </c>
      <c r="S153" s="1"/>
      <c r="T153" s="1"/>
      <c r="U153" s="1"/>
      <c r="V153" s="1"/>
      <c r="W153" s="249"/>
      <c r="X153" s="2"/>
      <c r="Y153" s="2"/>
      <c r="Z153" s="2"/>
      <c r="AA153" s="188" t="s">
        <v>365</v>
      </c>
      <c r="AB153" s="21">
        <f>IFERROR((C90*Visualisation!$Q$117)+(C111*Visualisation!$Q$118)+(C132*Visualisation!$Q$119)+(C153*Visualisation!$Q$120)+(C174*Visualisation!$Q$121)+(C195*Visualisation!$Q$122)+(C216*Visualisation!$Q$123)+(C237*Visualisation!$Q$124)+(C258*Visualisation!$Q$125),"-")</f>
        <v>9.5953343048068576E-4</v>
      </c>
      <c r="AC153" s="21">
        <f>IFERROR((D90*Visualisation!$Q$117)+(D111*Visualisation!$Q$118)+(D132*Visualisation!$Q$119)+(D153*Visualisation!$Q$120)+(D174*Visualisation!$Q$121)+(D195*Visualisation!$Q$122)+(D216*Visualisation!$Q$123)+(D237*Visualisation!$Q$124)+(D258*Visualisation!$Q$125),"-")</f>
        <v>7.7001905190652318E-4</v>
      </c>
      <c r="AD153" s="21">
        <f>IFERROR((E90*Visualisation!$Q$117)+(E111*Visualisation!$Q$118)+(E132*Visualisation!$Q$119)+(E153*Visualisation!$Q$120)+(E174*Visualisation!$Q$121)+(E195*Visualisation!$Q$122)+(E216*Visualisation!$Q$123)+(E237*Visualisation!$Q$124)+(E258*Visualisation!$Q$125),"-")</f>
        <v>1.2087841100822617E-3</v>
      </c>
      <c r="AE153" s="21">
        <f>IFERROR((F90*Visualisation!$Q$117)+(F111*Visualisation!$Q$118)+(F132*Visualisation!$Q$119)+(F153*Visualisation!$Q$120)+(F174*Visualisation!$Q$121)+(F195*Visualisation!$Q$122)+(F216*Visualisation!$Q$123)+(F237*Visualisation!$Q$124)+(F258*Visualisation!$Q$125),"-")</f>
        <v>1.3752243296521029E-3</v>
      </c>
      <c r="AF153" s="21">
        <f>IFERROR((G90*Visualisation!$Q$117)+(G111*Visualisation!$Q$118)+(G132*Visualisation!$Q$119)+(G153*Visualisation!$Q$120)+(G174*Visualisation!$Q$121)+(G195*Visualisation!$Q$122)+(G216*Visualisation!$Q$123)+(G237*Visualisation!$Q$124)+(G258*Visualisation!$Q$125),"-")</f>
        <v>1.4227499653462706E-3</v>
      </c>
      <c r="AG153" s="21">
        <f>IFERROR((H90*Visualisation!$Q$117)+(H111*Visualisation!$Q$118)+(H132*Visualisation!$Q$119)+(H153*Visualisation!$Q$120)+(H174*Visualisation!$Q$121)+(H195*Visualisation!$Q$122)+(H216*Visualisation!$Q$123)+(H237*Visualisation!$Q$124)+(H258*Visualisation!$Q$125),"-")</f>
        <v>1.5376891408594329E-3</v>
      </c>
      <c r="AH153" s="21">
        <f>IFERROR((I90*Visualisation!$Q$117)+(I111*Visualisation!$Q$118)+(I132*Visualisation!$Q$119)+(I153*Visualisation!$Q$120)+(I174*Visualisation!$Q$121)+(I195*Visualisation!$Q$122)+(I216*Visualisation!$Q$123)+(I237*Visualisation!$Q$124)+(I258*Visualisation!$Q$125),"-")</f>
        <v>8.092847717117857E-2</v>
      </c>
      <c r="AI153" s="21">
        <f>IFERROR((J90*Visualisation!$Q$117)+(J111*Visualisation!$Q$118)+(J132*Visualisation!$Q$119)+(J153*Visualisation!$Q$120)+(J174*Visualisation!$Q$121)+(J195*Visualisation!$Q$122)+(J216*Visualisation!$Q$123)+(J237*Visualisation!$Q$124)+(J258*Visualisation!$Q$125),"-")</f>
        <v>8.028492448197512E-2</v>
      </c>
      <c r="AJ153" s="21">
        <f>IFERROR((K90*Visualisation!$Q$117)+(K111*Visualisation!$Q$118)+(K132*Visualisation!$Q$119)+(K153*Visualisation!$Q$120)+(K174*Visualisation!$Q$121)+(K195*Visualisation!$Q$122)+(K216*Visualisation!$Q$123)+(K237*Visualisation!$Q$124)+(K258*Visualisation!$Q$125),"-")</f>
        <v>7.4759120675267174E-2</v>
      </c>
      <c r="AK153" s="21">
        <f>IFERROR((L90*Visualisation!$Q$117)+(L111*Visualisation!$Q$118)+(L132*Visualisation!$Q$119)+(L153*Visualisation!$Q$120)+(L174*Visualisation!$Q$121)+(L195*Visualisation!$Q$122)+(L216*Visualisation!$Q$123)+(L237*Visualisation!$Q$124)+(L258*Visualisation!$Q$125),"-")</f>
        <v>0</v>
      </c>
      <c r="AL153" s="21">
        <f>IFERROR((M90*Visualisation!$Q$117)+(M111*Visualisation!$Q$118)+(M132*Visualisation!$Q$119)+(M153*Visualisation!$Q$120)+(M174*Visualisation!$Q$121)+(M195*Visualisation!$Q$122)+(M216*Visualisation!$Q$123)+(M237*Visualisation!$Q$124)+(M258*Visualisation!$Q$125),"-")</f>
        <v>5.5713352855824021E-5</v>
      </c>
      <c r="AM153" s="21">
        <f>IFERROR((N90*Visualisation!$Q$117)+(N111*Visualisation!$Q$118)+(N132*Visualisation!$Q$119)+(N153*Visualisation!$Q$120)+(N174*Visualisation!$Q$121)+(N195*Visualisation!$Q$122)+(N216*Visualisation!$Q$123)+(N237*Visualisation!$Q$124)+(N258*Visualisation!$Q$125),"-")</f>
        <v>7.7085492124556742E-4</v>
      </c>
      <c r="AN153" s="21">
        <f>IFERROR((O90*Visualisation!$Q$117)+(O111*Visualisation!$Q$118)+(O132*Visualisation!$Q$119)+(O153*Visualisation!$Q$120)+(O174*Visualisation!$Q$121)+(O195*Visualisation!$Q$122)+(O216*Visualisation!$Q$123)+(O237*Visualisation!$Q$124)+(O258*Visualisation!$Q$125),"-")</f>
        <v>0.19587170464123965</v>
      </c>
      <c r="AO153" s="21">
        <f>IFERROR((P90*Visualisation!$Q$117)+(P111*Visualisation!$Q$118)+(P132*Visualisation!$Q$119)+(P153*Visualisation!$Q$120)+(P174*Visualisation!$Q$121)+(P195*Visualisation!$Q$122)+(P216*Visualisation!$Q$123)+(P237*Visualisation!$Q$124)+(P258*Visualisation!$Q$125),"-")</f>
        <v>1.4987126447624345E-3</v>
      </c>
      <c r="AP153" s="21">
        <f>IFERROR((Q90*Visualisation!$Q$117)+(Q111*Visualisation!$Q$118)+(Q132*Visualisation!$Q$119)+(Q153*Visualisation!$Q$120)+(Q174*Visualisation!$Q$121)+(Q195*Visualisation!$Q$122)+(Q216*Visualisation!$Q$123)+(Q237*Visualisation!$Q$124)+(Q258*Visualisation!$Q$125),"-")</f>
        <v>1.4516011194879109E-3</v>
      </c>
      <c r="AQ153" s="202">
        <f>IFERROR((R90*Visualisation!$Q$117)+(R111*Visualisation!$Q$118)+(R132*Visualisation!$Q$119)+(R153*Visualisation!$Q$120)+(R174*Visualisation!$Q$121)+(R195*Visualisation!$Q$122)+(R216*Visualisation!$Q$123)+(R237*Visualisation!$Q$124)+(R258*Visualisation!$Q$125),"-")</f>
        <v>2.2818096108241339E-2</v>
      </c>
      <c r="AR153" s="21">
        <f t="shared" si="14"/>
        <v>0.46571320514458081</v>
      </c>
      <c r="AS153" s="11"/>
      <c r="AT153" s="11"/>
      <c r="AU153" s="11"/>
      <c r="AV153" s="251"/>
      <c r="AW153" s="11"/>
      <c r="AX153" s="11"/>
      <c r="AY153" s="225" t="s">
        <v>256</v>
      </c>
      <c r="AZ153" s="21">
        <f>(($C$123*Visualisation!$V$119)+($C$124*Visualisation!$V$119)+($C$125*Visualisation!$V$119)+($C$126*Visualisation!$V$119)+($C$127*Visualisation!$V$119)+($C$128*Visualisation!$V$119)+($C$129*Visualisation!$V$119)+($C$130*Visualisation!$V$119)+($C$131*Visualisation!$V$119)+($C$132*Visualisation!$V$119)+($C$133*Visualisation!$V$119)+($C$134*Visualisation!$V$119)+($C$135*Visualisation!$V$119)+($C$136*Visualisation!$V$119)+($C$137*Visualisation!$V$119)+($C$138*Visualisation!$V$119))*$BD$86</f>
        <v>0</v>
      </c>
      <c r="BA153" s="21">
        <f>($C$123*Visualisation!$V$119)+($D$123*Visualisation!$V$119)+($E$123*Visualisation!$V$119)+($F$123*Visualisation!$V$119)+($G$123*Visualisation!$V$119)+($H$123*Visualisation!$V$119)+($I$123*Visualisation!$V$119)+($J$123*Visualisation!$V$119)+($K$123*Visualisation!$V$119)+($L$123*Visualisation!$V$119)+($M$123*Visualisation!$V$119)+($N$123*Visualisation!$V$119)+($O$123*Visualisation!$V$119)+($P$123*Visualisation!$V$119)+($Q$123*Visualisation!$V$119)+($R$123*Visualisation!$V$119)</f>
        <v>0</v>
      </c>
      <c r="BB153" s="21"/>
      <c r="BC153" s="21"/>
      <c r="BD153" s="21">
        <f>(($D$123*Visualisation!$V$119)+($D$124*Visualisation!$V$119)+($D$125*Visualisation!$V$119)+($D$126*Visualisation!$V$119)+($D$127*Visualisation!$V$119)+($D$128*Visualisation!$V$119)+($D$129*Visualisation!$V$119)+($D$130*Visualisation!$V$119)+($D$131*Visualisation!$V$119)+($D$132*Visualisation!$V$119)+($D$133*Visualisation!$V$119)+($D$134*Visualisation!$V$119)+($D$135*Visualisation!$V$119)+($D$136*Visualisation!$V$119)+($D$137*Visualisation!$V$119)+($D$138*Visualisation!$V$119))*$BD$86</f>
        <v>0</v>
      </c>
      <c r="BE153" s="21">
        <f>($C$124*Visualisation!$V$119)+($D$124*Visualisation!$V$119)+($E$124*Visualisation!$V$119)+($F$124*Visualisation!$V$119)+($G$124*Visualisation!$V$119)+($H$124*Visualisation!$V$119)+($I$124*Visualisation!$V$119)+($J$124*Visualisation!$V$119)+($K$124*Visualisation!$V$119)+($L$124*Visualisation!$V$119)+($M$124*Visualisation!$V$119)+($N$124*Visualisation!$V$119)+($O$124*Visualisation!$V$119)+($P$124*Visualisation!$V$119)+($Q$124*Visualisation!$V$119)+($R$124*Visualisation!$V$119)</f>
        <v>0</v>
      </c>
      <c r="BF153" s="21"/>
      <c r="BG153" s="21"/>
      <c r="BH153" s="21">
        <f>(($E$123*Visualisation!$V$119)+($E$124*Visualisation!$V$119)+($E$125*Visualisation!$V$119)+($E$126*Visualisation!$V$119)+($E$127*Visualisation!$V$119)+($E$128*Visualisation!$V$119)+($E$129*Visualisation!$V$119)+($E$130*Visualisation!$V$119)+($E$131*Visualisation!$V$119)+($E$132*Visualisation!$V$119)+($E$133*Visualisation!$V$119)+($E$134*Visualisation!$V$119)+($E$135*Visualisation!$V$119)+($E$136*Visualisation!$V$119)+($E$137*Visualisation!$V$119)+($E$138*Visualisation!$V$119))*$BD$86</f>
        <v>0</v>
      </c>
      <c r="BI153" s="21">
        <f>($C$125*Visualisation!$V$119)+($D$125*Visualisation!$V$119)+($E$125*Visualisation!$V$119)+($F$125*Visualisation!$V$119)+($G$125*Visualisation!$V$119)+($H$125*Visualisation!$V$119)+($I$125*Visualisation!$V$119)+($J$125*Visualisation!$V$119)+($K$125*Visualisation!$V$119)+($L$125*Visualisation!$V$119)+($M$125*Visualisation!$V$119)+($N$125*Visualisation!$V$119)+($O$125*Visualisation!$V$119)+($P$125*Visualisation!$V$119)+($Q$125*Visualisation!$V$119)+($R$125*Visualisation!$V$119)</f>
        <v>0</v>
      </c>
      <c r="BJ153" s="21"/>
      <c r="BK153" s="21"/>
      <c r="BL153" s="21">
        <f>(($F$123*Visualisation!$V$119)+($F$124*Visualisation!$V$119)+($F$125*Visualisation!$V$119)+($F$126*Visualisation!$V$119)+($F$127*Visualisation!$V$119)+($F$128*Visualisation!$V$119)+($F$129*Visualisation!$V$119)+($F$130*Visualisation!$V$119)+($F$131*Visualisation!$V$119)+($F$132*Visualisation!$V$119)+($F$133*Visualisation!$V$119)+($F$134*Visualisation!$V$119)+($F$135*Visualisation!$V$119)+($F$136*Visualisation!$V$119)+($F$137*Visualisation!$V$119)+($F$138*Visualisation!$V$119))*$BD$86</f>
        <v>0</v>
      </c>
      <c r="BM153" s="21">
        <f>($C$126*Visualisation!$V$119)+($D$126*Visualisation!$V$119)+($E$126*Visualisation!$V$119)+($F$126*Visualisation!$V$119)+($G$126*Visualisation!$V$119)+($H$126*Visualisation!$V$119)+($I$126*Visualisation!$V$119)+($J$126*Visualisation!$V$119)+($K$126*Visualisation!$V$119)+($L$126*Visualisation!$V$119)+($M$126*Visualisation!$V$119)+($N$126*Visualisation!$V$119)+($O$126*Visualisation!$V$119)+($P$126*Visualisation!$V$119)+($Q$126*Visualisation!$V$119)+($R$126*Visualisation!$V$119)</f>
        <v>0</v>
      </c>
      <c r="BN153" s="21"/>
      <c r="BO153" s="21"/>
      <c r="BP153" s="21">
        <f>(($G$123*Visualisation!$V$119)+($G$124*Visualisation!$V$119)+($G$125*Visualisation!$V$119)+($G$126*Visualisation!$V$119)+($G$127*Visualisation!$V$119)+($G$128*Visualisation!$V$119)+($G$129*Visualisation!$V$119)+($G$130*Visualisation!$V$119)+($G$131*Visualisation!$V$119)+($G$132*Visualisation!$V$119)+($G$133*Visualisation!$V$119)+($G$134*Visualisation!$V$119)+($G$135*Visualisation!$V$119)+($G$136*Visualisation!$V$119)+($G$137*Visualisation!$V$119)+($G$138*Visualisation!$V$119))*$BD$86</f>
        <v>0</v>
      </c>
      <c r="BQ153" s="21">
        <f>($C$127*Visualisation!$V$119)+($D$127*Visualisation!$V$119)+($E$127*Visualisation!$V$119)+($F$127*Visualisation!$V$119)+($G$127*Visualisation!$V$119)+($H$127*Visualisation!$V$119)+($I$127*Visualisation!$V$119)+($J$127*Visualisation!$V$119)+($K$127*Visualisation!$V$119)+($L$127*Visualisation!$V$119)+($M$127*Visualisation!$V$119)+($N$127*Visualisation!$V$119)+($O$127*Visualisation!$V$119)+($P$127*Visualisation!$V$119)+($Q$127*Visualisation!$V$119)+($R$127*Visualisation!$V$119)</f>
        <v>0</v>
      </c>
      <c r="BR153" s="21"/>
      <c r="BS153" s="21"/>
      <c r="BT153" s="21">
        <f>(($H$123*Visualisation!$V$119)+($H$124*Visualisation!$V$119)+($H$125*Visualisation!$V$119)+($H$126*Visualisation!$V$119)+($H$127*Visualisation!$V$119)+($H$128*Visualisation!$V$119)+($H$129*Visualisation!$V$119)+($H$130*Visualisation!$V$119)+($H$131*Visualisation!$V$119)+($H$132*Visualisation!$V$119)+($H$133*Visualisation!$V$119)+($H$134*Visualisation!$V$119)+($H$135*Visualisation!$V$119)+($H$136*Visualisation!$V$119)+($H$137*Visualisation!$V$119)+($H$138*Visualisation!$V$119))*$BD$86</f>
        <v>0</v>
      </c>
      <c r="BU153" s="21">
        <f>($C$128*Visualisation!$V$119)+($D$128*Visualisation!$V$119)+($E$128*Visualisation!$V$119)+($F$128*Visualisation!$V$119)+($G$128*Visualisation!$V$119)+($H$128*Visualisation!$V$119)+($I$128*Visualisation!$V$119)+($J$128*Visualisation!$V$119)+($K$128*Visualisation!$V$119)+($L$128*Visualisation!$V$119)+($M$128*Visualisation!$V$119)+($N$128*Visualisation!$V$119)+($O$128*Visualisation!$V$119)+($P$128*Visualisation!$V$119)+($Q$128*Visualisation!$V$119)+($R$128*Visualisation!$V$119)</f>
        <v>0</v>
      </c>
      <c r="BV153" s="21"/>
      <c r="BW153" s="21"/>
      <c r="BX153" s="21">
        <f>(($I$123*Visualisation!$V$119)+($I$124*Visualisation!$V$119)+($I$125*Visualisation!$V$119)+($I$126*Visualisation!$V$119)+($I$127*Visualisation!$V$119)+($I$128*Visualisation!$V$119)+($I$129*Visualisation!$V$119)+($I$130*Visualisation!$V$119)+($I$131*Visualisation!$V$119)+($I$132*Visualisation!$V$119)+($I$133*Visualisation!$V$119)+($I$134*Visualisation!$V$119)+($I$135*Visualisation!$V$119)+($I$136*Visualisation!$V$119)+($I$137*Visualisation!$V$119)+($I$138*Visualisation!$V$119))*$BD$86</f>
        <v>0</v>
      </c>
      <c r="BY153" s="21">
        <f>($C$129*Visualisation!$V$119)+($D$129*Visualisation!$V$119)+($E$129*Visualisation!$V$119)+($F$129*Visualisation!$V$119)+($G$129*Visualisation!$V$119)+($H$129*Visualisation!$V$119)+($I$129*Visualisation!$V$119)+($J$129*Visualisation!$V$119)+($K$129*Visualisation!$V$119)+($L$129*Visualisation!$V$119)+($M$129*Visualisation!$V$119)+($N$129*Visualisation!$V$119)+($O$129*Visualisation!$V$119)+($P$129*Visualisation!$V$119)+($Q$129*Visualisation!$V$119)+($R$129*Visualisation!$V$119)</f>
        <v>0</v>
      </c>
      <c r="BZ153" s="2"/>
      <c r="CB153" s="21">
        <f>(($J$123*Visualisation!$V$119)+($J$124*Visualisation!$V$119)+($J$125*Visualisation!$V$119)+($J$126*Visualisation!$V$119)+($J$127*Visualisation!$V$119)+($J$129*Visualisation!$V$119)+($J$129*Visualisation!$V$119)+($J$130*Visualisation!$V$119)+($J$131*Visualisation!$V$119)+($J$132*Visualisation!$V$119)+($J$133*Visualisation!$V$119)+($J$134*Visualisation!$V$119)+($J$135*Visualisation!$V$119)+($J$136*Visualisation!$V$119)+($J$137*Visualisation!$V$119)+($J$138*Visualisation!$V$119))*$BD$86</f>
        <v>0</v>
      </c>
      <c r="CC153" s="21">
        <f>($C$130*Visualisation!$V$119)+($D$130*Visualisation!$V$119)+($E$130*Visualisation!$V$119)+($F$130*Visualisation!$V$119)+($G$130*Visualisation!$V$119)+($H$130*Visualisation!$V$119)+($I$130*Visualisation!$V$119)+($J$130*Visualisation!$V$119)+($K$130*Visualisation!$V$119)+($L$130*Visualisation!$V$119)+($M$130*Visualisation!$V$119)+($N$130*Visualisation!$V$119)+($O$130*Visualisation!$V$119)+($P$130*Visualisation!$V$119)+($Q$130*Visualisation!$V$119)+($R$130*Visualisation!$V$119)</f>
        <v>0</v>
      </c>
      <c r="CD153" s="2"/>
      <c r="CF153" s="21">
        <f>(($K$123*Visualisation!$V$119)+($K$124*Visualisation!$V$119)+($K$125*Visualisation!$V$119)+($K$126*Visualisation!$V$119)+($K$127*Visualisation!$V$119)+($K$128*Visualisation!$V$119)+($K$129*Visualisation!$V$119)+($K$130*Visualisation!$V$119)+($K$131*Visualisation!$V$119)+($K$132*Visualisation!$V$119)+($K$133*Visualisation!$V$119)+($K$134*Visualisation!$V$119)+($K$135*Visualisation!$V$119)+($K$136*Visualisation!$V$119)+($K$137*Visualisation!$V$119)+($K$138*Visualisation!$V$119))*$BD$86</f>
        <v>0</v>
      </c>
      <c r="CG153" s="21">
        <f>($C$131*Visualisation!$V$119)+($D$131*Visualisation!$V$119)+($E$131*Visualisation!$V$119)+($F$131*Visualisation!$V$119)+($G$131*Visualisation!$V$119)+($H$131*Visualisation!$V$119)+($I$131*Visualisation!$V$119)+($J$131*Visualisation!$V$119)+($K$131*Visualisation!$V$119)+($L$131*Visualisation!$V$119)+($M$131*Visualisation!$V$119)+($N$131*Visualisation!$V$119)+($O$131*Visualisation!$V$119)+($P$131*Visualisation!$V$119)+($Q$131*Visualisation!$V$119)+($R$131*Visualisation!$V$119)</f>
        <v>0</v>
      </c>
      <c r="CH153" s="2"/>
      <c r="CJ153" s="21">
        <f>(($L$123*Visualisation!$V$119)+($L$124*Visualisation!$V$119)+($L$125*Visualisation!$V$119)+($L$126*Visualisation!$V$119)+($L$127*Visualisation!$V$119)+($L$128*Visualisation!$V$119)+($L$129*Visualisation!$V$119)+($L$130*Visualisation!$V$119)+($L$131*Visualisation!$V$119)+($L$132*Visualisation!$V$119)+($L$133*Visualisation!$V$119)+($L$134*Visualisation!$V$119)+($L$135*Visualisation!$V$119)+($L$136*Visualisation!$V$119)+($L$137*Visualisation!$V$119)+($L$138*Visualisation!$V$119))*$BD$86</f>
        <v>0</v>
      </c>
      <c r="CK153" s="21">
        <f>($C$132*Visualisation!$V$119)+($D$132*Visualisation!$V$119)+($E$132*Visualisation!$V$119)+($F$132*Visualisation!$V$119)+($G$132*Visualisation!$V$119)+($H$132*Visualisation!$V$119)+($I$132*Visualisation!$V$119)+($J$132*Visualisation!$V$119)+($K$132*Visualisation!$V$119)+($L$132*Visualisation!$V$119)+($M$132*Visualisation!$V$119)+($N$132*Visualisation!$V$119)+($O$132*Visualisation!$V$119)+($P$132*Visualisation!$V$119)+($Q$132*Visualisation!$V$119)+($R$132*Visualisation!$V$119)</f>
        <v>0</v>
      </c>
      <c r="CL153" s="2"/>
      <c r="CN153" s="21">
        <f>(($M$123*Visualisation!$V$119)+($M$124*Visualisation!$V$119)+($M$125*Visualisation!$V$119)+($M$126*Visualisation!$V$119)+($M$127*Visualisation!$V$119)+($M$128*Visualisation!$V$119)+($M$129*Visualisation!$V$119)+($M$130*Visualisation!$V$119)+($M$131*Visualisation!$V$119)+($M$132*Visualisation!$V$119)+($M$133*Visualisation!$V$119)+($M$134*Visualisation!$V$119)+($M$135*Visualisation!$V$119)+($M$136*Visualisation!$V$119)+($M$137*Visualisation!$V$119)+($M$138*Visualisation!$V$119))*$BD$86</f>
        <v>0</v>
      </c>
      <c r="CO153" s="21">
        <f>($C$133*Visualisation!$V$119)+($D$133*Visualisation!$V$119)+($E$133*Visualisation!$V$119)+($F$133*Visualisation!$V$119)+($G$133*Visualisation!$V$119)+($H$133*Visualisation!$V$119)+($I$133*Visualisation!$V$119)+($J$133*Visualisation!$V$119)+($K$133*Visualisation!$V$119)+($L$133*Visualisation!$V$119)+($M$133*Visualisation!$V$119)+($N$133*Visualisation!$V$119)+($O$133*Visualisation!$V$119)+($P$133*Visualisation!$V$119)+($Q$133*Visualisation!$V$119)+($R$133*Visualisation!$V$119)</f>
        <v>0</v>
      </c>
      <c r="CP153" s="2"/>
      <c r="CR153" s="21">
        <f>(($N$123*Visualisation!$V$119)+($N$124*Visualisation!$V$119)+($N$125*Visualisation!$V$119)+($N$126*Visualisation!$V$119)+($N$127*Visualisation!$V$119)+($N$128*Visualisation!$V$119)+($N$129*Visualisation!$V$119)+($N$130*Visualisation!$V$119)+($N$131*Visualisation!$V$119)+($N$132*Visualisation!$V$119)+($N$133*Visualisation!$V$119)+($N$134*Visualisation!$V$119)+($N$135*Visualisation!$V$119)+($N$136*Visualisation!$V$119)+($N$137*Visualisation!$V$119)+($N$138*Visualisation!$V$119))*$BD$86</f>
        <v>0</v>
      </c>
      <c r="CS153" s="21">
        <f>($C$134*Visualisation!$V$119)+($D$134*Visualisation!$V$119)+($E$134*Visualisation!$V$119)+($F$134*Visualisation!$V$119)+($G$134*Visualisation!$V$119)+($H$134*Visualisation!$V$119)+($I$134*Visualisation!$V$119)+($J$134*Visualisation!$V$119)+($K$134*Visualisation!$V$119)+($L$134*Visualisation!$V$119)+($M$134*Visualisation!$V$119)+($N$134*Visualisation!$V$119)+($O$134*Visualisation!$V$119)+($P$134*Visualisation!$V$119)+($Q$134*Visualisation!$V$119)+($R$134*Visualisation!$V$119)</f>
        <v>0</v>
      </c>
      <c r="CT153" s="2"/>
      <c r="CV153" s="21">
        <f>(($O$123*Visualisation!$V$119)+($O$124*Visualisation!$V$119)+($O$125*Visualisation!$V$119)+($O$126*Visualisation!$V$119)+($O$127*Visualisation!$V$119)+($O$128*Visualisation!$V$119)+($O$129*Visualisation!$V$119)+($O$130*Visualisation!$V$119)+($O$131*Visualisation!$V$119)+($O$132*Visualisation!$V$119)+($O$133*Visualisation!$V$119)+($O$134*Visualisation!$V$119)+($O$135*Visualisation!$V$119)+($O$136*Visualisation!$V$119)+($O$137*Visualisation!$V$119)+($O$138*Visualisation!$V$119))*$BD$86</f>
        <v>0</v>
      </c>
      <c r="CW153" s="21">
        <f>($C$135*Visualisation!$V$119)+($D$135*Visualisation!$V$119)+($E$135*Visualisation!$V$119)+($F$135*Visualisation!$V$119)+($G$135*Visualisation!$V$119)+($H$135*Visualisation!$V$119)+($I$135*Visualisation!$V$119)+($J$135*Visualisation!$V$119)+($K$135*Visualisation!$V$119)+($L$135*Visualisation!$V$119)+($M$135*Visualisation!$V$119)+($N$135*Visualisation!$V$119)+($O$135*Visualisation!$V$119)+($P$135*Visualisation!$V$119)+($Q$135*Visualisation!$V$119)+($R$135*Visualisation!$V$119)</f>
        <v>0</v>
      </c>
      <c r="CX153" s="2"/>
      <c r="CZ153" s="21">
        <f>(($P$123*Visualisation!$V$119)+($P$124*Visualisation!$V$119)+($P$125*Visualisation!$V$119)+($P$126*Visualisation!$V$119)+($P$127*Visualisation!$V$119)+($P$128*Visualisation!$V$119)+($P$129*Visualisation!$V$119)+($P$130*Visualisation!$V$119)+($P$131*Visualisation!$V$119)+($P$132*Visualisation!$V$119)+($P$133*Visualisation!$V$119)+($P$134*Visualisation!$V$119)+($P$135*Visualisation!$V$119)+($P$136*Visualisation!$V$119)+($P$137*Visualisation!$V$119)+($P$138*Visualisation!$V$119))*$BD$86</f>
        <v>0</v>
      </c>
      <c r="DA153" s="21">
        <f>($C$136*Visualisation!$V$119)+($D$136*Visualisation!$V$119)+($E$136*Visualisation!$V$119)+($F$136*Visualisation!$V$119)+($G$136*Visualisation!$V$119)+($H$136*Visualisation!$V$119)+($I$136*Visualisation!$V$119)+($J$136*Visualisation!$V$119)+($K$136*Visualisation!$V$119)+($L$136*Visualisation!$V$119)+($M$136*Visualisation!$V$119)+($N$136*Visualisation!$V$119)+($O$136*Visualisation!$V$119)+($P$136*Visualisation!$V$119)+($Q$136*Visualisation!$V$119)+($R$136*Visualisation!$V$119)</f>
        <v>0</v>
      </c>
      <c r="DB153" s="2"/>
      <c r="DD153" s="21">
        <f>(($Q$123*Visualisation!$V$119)+($Q$124*Visualisation!$V$119)+($Q$125*Visualisation!$V$119)+($Q$126*Visualisation!$V$119)+($Q$127*Visualisation!$V$119)+($Q$128*Visualisation!$V$119)+($Q$129*Visualisation!$V$119)+($Q$130*Visualisation!$V$119)+($Q$131*Visualisation!$V$119)+($Q$132*Visualisation!$V$119)+($Q$133*Visualisation!$V$119)+($Q$134*Visualisation!$V$119)+($Q$135*Visualisation!$V$119)+($Q$136*Visualisation!$V$119)+($Q$137*Visualisation!$V$119)+($Q$138*Visualisation!$V$119))*$BD$86</f>
        <v>0</v>
      </c>
      <c r="DE153" s="21">
        <f>($C$137*Visualisation!$V$119)+($D$137*Visualisation!$V$119)+($E$137*Visualisation!$V$119)+($F$137*Visualisation!$V$119)+($G$137*Visualisation!$V$119)+($H$137*Visualisation!$V$119)+($I$137*Visualisation!$V$119)+($J$137*Visualisation!$V$119)+($K$137*Visualisation!$V$119)+($L$137*Visualisation!$V$119)+($M$137*Visualisation!$V$119)+($N$137*Visualisation!$V$119)+($O$137*Visualisation!$V$119)+($P$137*Visualisation!$V$119)+($Q$137*Visualisation!$V$119)+($R$137*Visualisation!$V$119)</f>
        <v>0</v>
      </c>
      <c r="DF153" s="2"/>
      <c r="DH153" s="21">
        <f>(($R$123*Visualisation!$V$119)+($R$124*Visualisation!$V$119)+($R$125*Visualisation!$V$119)+($R$126*Visualisation!$V$119)+($R$127*Visualisation!$V$119)+($R$128*Visualisation!$V$119)+($R$129*Visualisation!$V$119)+($R$130*Visualisation!$V$119)+($R$131*Visualisation!$V$119)+($R$132*Visualisation!$V$119)+($R$133*Visualisation!$V$119)+($R$134*Visualisation!$V$119)+($R$135*Visualisation!$V$119)+($R$136*Visualisation!$V$119)+($R$137*Visualisation!$V$119)+($R$138*Visualisation!$V$119))*$BD$86</f>
        <v>0</v>
      </c>
      <c r="DI153" s="21">
        <f>($C$138*Visualisation!$V$119)+($D$138*Visualisation!$V$119)+($E$138*Visualisation!$V$119)+($F$138*Visualisation!$V$119)+($G$138*Visualisation!$V$119)+($H$138*Visualisation!$V$119)+($I$138*Visualisation!$V$119)+($J$138*Visualisation!$V$119)+($K$138*Visualisation!$V$119)+($L$138*Visualisation!$V$119)+($M$138*Visualisation!$V$119)+($N$138*Visualisation!$V$119)+($O$138*Visualisation!$V$119)+($P$138*Visualisation!$V$119)+($Q$138*Visualisation!$V$119)+($R$138*Visualisation!$V$119)</f>
        <v>0</v>
      </c>
      <c r="DJ153" s="2"/>
      <c r="DO153" s="253"/>
    </row>
    <row r="154" spans="1:119" ht="14.1" customHeight="1">
      <c r="A154" s="35" t="s">
        <v>70</v>
      </c>
      <c r="B154" s="159" t="s">
        <v>83</v>
      </c>
      <c r="C154" s="163">
        <f>IF((Visualisation!$O$67-Visualisation!E$67)&gt;0,(1-(EXP(-(((Visualisation!$O$67-Visualisation!E$67)^2)/(2*($T$143^2)))))),0)</f>
        <v>5.6403739971985223E-3</v>
      </c>
      <c r="D154" s="163">
        <f>IF((Visualisation!$O$67-Visualisation!F$67)&gt;0,(1-(EXP(-(((Visualisation!$O$67-Visualisation!F$67)^2)/(2*($T$143^2)))))),0)</f>
        <v>4.2079389887736962E-3</v>
      </c>
      <c r="E154" s="163">
        <f>IF((Visualisation!$O$67-Visualisation!G$67)&gt;0,(1-(EXP(-(((Visualisation!$O$67-Visualisation!G$67)^2)/(2*($T$143^2)))))),0)</f>
        <v>7.5915979792121613E-3</v>
      </c>
      <c r="F154" s="163">
        <f>IF((Visualisation!$O$67-Visualisation!H$67)&gt;0,(1-(EXP(-(((Visualisation!$O$67-Visualisation!H$67)^2)/(2*($T$143^2)))))),0)</f>
        <v>8.9266517765993481E-3</v>
      </c>
      <c r="G154" s="163">
        <f>IF((Visualisation!$O$67-Visualisation!I$67)&gt;0,(1-(EXP(-(((Visualisation!$O$67-Visualisation!I$67)^2)/(2*($T$143^2)))))),0)</f>
        <v>9.3117728231234542E-3</v>
      </c>
      <c r="H154" s="163">
        <f>IF((Visualisation!$O$67-Visualisation!J$67)&gt;0,(1-(EXP(-(((Visualisation!$O$67-Visualisation!J$67)^2)/(2*($T$143^2)))))),0)</f>
        <v>1.0249557945013366E-2</v>
      </c>
      <c r="I154" s="163">
        <f>IF((Visualisation!$O$67-Visualisation!K$67)&gt;0,(1-(EXP(-(((Visualisation!$O$67-Visualisation!K$67)^2)/(2*($T$143^2)))))),0)</f>
        <v>0.47298199947381803</v>
      </c>
      <c r="J154" s="163">
        <f>IF((Visualisation!$O$67-Visualisation!L$67)&gt;0,(1-(EXP(-(((Visualisation!$O$67-Visualisation!L$67)^2)/(2*($T$143^2)))))),0)</f>
        <v>0.47335733904080535</v>
      </c>
      <c r="K154" s="163">
        <f>IF((Visualisation!$O$67-Visualisation!M$67)&gt;0,(1-(EXP(-(((Visualisation!$O$67-Visualisation!M$67)^2)/(2*($T$143^2)))))),0)</f>
        <v>0.51729951488669745</v>
      </c>
      <c r="L154" s="163">
        <f>IF((Visualisation!$O$67-Visualisation!N$67)&gt;0,(1-(EXP(-(((Visualisation!$O$67-Visualisation!N$67)^2)/(2*($T$143^2)))))),0)</f>
        <v>0</v>
      </c>
      <c r="M154" s="163">
        <f>IF((Visualisation!$O$67-Visualisation!O$67)&gt;0,(1-(EXP(-(((Visualisation!$O$67-Visualisation!O$67)^2)/(2*($T$143^2)))))),0)</f>
        <v>0</v>
      </c>
      <c r="N154" s="163">
        <f>IF((Visualisation!$O$67-Visualisation!P$67)&gt;0,(1-(EXP(-(((Visualisation!$O$67-Visualisation!P$67)^2)/(2*($T$143^2)))))),0)</f>
        <v>4.161041336206206E-3</v>
      </c>
      <c r="O154" s="163">
        <f>IF((Visualisation!$O$67-Visualisation!Q$67)&gt;0,(1-(EXP(-(((Visualisation!$O$67-Visualisation!Q$67)^2)/(2*($T$143^2)))))),0)</f>
        <v>0.98772224997587121</v>
      </c>
      <c r="P154" s="163">
        <f>IF((Visualisation!$O$67-Visualisation!R$67)&gt;0,(1-(EXP(-(((Visualisation!$O$67-Visualisation!R$67)^2)/(2*($T$143^2)))))),0)</f>
        <v>9.9305793186738045E-3</v>
      </c>
      <c r="Q154" s="163">
        <f>IF((Visualisation!$O$67-Visualisation!S$67)&gt;0,(1-(EXP(-(((Visualisation!$O$67-Visualisation!S$67)^2)/(2*($T$143^2)))))),0)</f>
        <v>9.5463414380881906E-3</v>
      </c>
      <c r="R154" s="163">
        <f>IF((Visualisation!$O$67-Visualisation!T$67)&gt;0,(1-(EXP(-(((Visualisation!$O$67-Visualisation!T$67)^2)/(2*($T$143^2)))))),0)</f>
        <v>4.0258916037109183E-3</v>
      </c>
      <c r="S154" s="1"/>
      <c r="T154" s="1"/>
      <c r="U154" s="1"/>
      <c r="V154" s="1"/>
      <c r="W154" s="249"/>
      <c r="X154" s="2"/>
      <c r="Y154" s="2"/>
      <c r="Z154" s="2"/>
      <c r="AA154" s="188" t="s">
        <v>366</v>
      </c>
      <c r="AB154" s="21">
        <f>IFERROR((C91*Visualisation!$Q$117)+(C112*Visualisation!$Q$118)+(C133*Visualisation!$Q$119)+(C154*Visualisation!$Q$120)+(C175*Visualisation!$Q$121)+(C196*Visualisation!$Q$122)+(C217*Visualisation!$Q$123)+(C238*Visualisation!$Q$124)+(C259*Visualisation!$Q$125),"-")</f>
        <v>5.6403739971985225E-4</v>
      </c>
      <c r="AC154" s="21">
        <f>IFERROR((D91*Visualisation!$Q$117)+(D112*Visualisation!$Q$118)+(D133*Visualisation!$Q$119)+(D154*Visualisation!$Q$120)+(D175*Visualisation!$Q$121)+(D196*Visualisation!$Q$122)+(D217*Visualisation!$Q$123)+(D238*Visualisation!$Q$124)+(D259*Visualisation!$Q$125),"-")</f>
        <v>4.2079389887736965E-4</v>
      </c>
      <c r="AD154" s="21">
        <f>IFERROR((E91*Visualisation!$Q$117)+(E112*Visualisation!$Q$118)+(E133*Visualisation!$Q$119)+(E154*Visualisation!$Q$120)+(E175*Visualisation!$Q$121)+(E196*Visualisation!$Q$122)+(E217*Visualisation!$Q$123)+(E238*Visualisation!$Q$124)+(E259*Visualisation!$Q$125),"-")</f>
        <v>7.5915979792121622E-4</v>
      </c>
      <c r="AE154" s="21">
        <f>IFERROR((F91*Visualisation!$Q$117)+(F112*Visualisation!$Q$118)+(F133*Visualisation!$Q$119)+(F154*Visualisation!$Q$120)+(F175*Visualisation!$Q$121)+(F196*Visualisation!$Q$122)+(F217*Visualisation!$Q$123)+(F238*Visualisation!$Q$124)+(F259*Visualisation!$Q$125),"-")</f>
        <v>8.9266517765993489E-4</v>
      </c>
      <c r="AF154" s="21">
        <f>IFERROR((G91*Visualisation!$Q$117)+(G112*Visualisation!$Q$118)+(G133*Visualisation!$Q$119)+(G154*Visualisation!$Q$120)+(G175*Visualisation!$Q$121)+(G196*Visualisation!$Q$122)+(G217*Visualisation!$Q$123)+(G238*Visualisation!$Q$124)+(G259*Visualisation!$Q$125),"-")</f>
        <v>9.3117728231234542E-4</v>
      </c>
      <c r="AG154" s="21">
        <f>IFERROR((H91*Visualisation!$Q$117)+(H112*Visualisation!$Q$118)+(H133*Visualisation!$Q$119)+(H154*Visualisation!$Q$120)+(H175*Visualisation!$Q$121)+(H196*Visualisation!$Q$122)+(H217*Visualisation!$Q$123)+(H238*Visualisation!$Q$124)+(H259*Visualisation!$Q$125),"-")</f>
        <v>1.0249557945013366E-3</v>
      </c>
      <c r="AH154" s="21">
        <f>IFERROR((I91*Visualisation!$Q$117)+(I112*Visualisation!$Q$118)+(I133*Visualisation!$Q$119)+(I154*Visualisation!$Q$120)+(I175*Visualisation!$Q$121)+(I196*Visualisation!$Q$122)+(I217*Visualisation!$Q$123)+(I238*Visualisation!$Q$124)+(I259*Visualisation!$Q$125),"-")</f>
        <v>8.1237850625661204E-2</v>
      </c>
      <c r="AI154" s="21">
        <f>IFERROR((J91*Visualisation!$Q$117)+(J112*Visualisation!$Q$118)+(J133*Visualisation!$Q$119)+(J154*Visualisation!$Q$120)+(J175*Visualisation!$Q$121)+(J196*Visualisation!$Q$122)+(J217*Visualisation!$Q$123)+(J238*Visualisation!$Q$124)+(J259*Visualisation!$Q$125),"-")</f>
        <v>8.0515488905836291E-2</v>
      </c>
      <c r="AJ154" s="21">
        <f>IFERROR((K91*Visualisation!$Q$117)+(K112*Visualisation!$Q$118)+(K133*Visualisation!$Q$119)+(K154*Visualisation!$Q$120)+(K175*Visualisation!$Q$121)+(K196*Visualisation!$Q$122)+(K217*Visualisation!$Q$123)+(K238*Visualisation!$Q$124)+(K259*Visualisation!$Q$125),"-")</f>
        <v>7.4678134115511025E-2</v>
      </c>
      <c r="AK154" s="21">
        <f>IFERROR((L91*Visualisation!$Q$117)+(L112*Visualisation!$Q$118)+(L133*Visualisation!$Q$119)+(L154*Visualisation!$Q$120)+(L175*Visualisation!$Q$121)+(L196*Visualisation!$Q$122)+(L217*Visualisation!$Q$123)+(L238*Visualisation!$Q$124)+(L259*Visualisation!$Q$125),"-")</f>
        <v>7.5171381202654433E-5</v>
      </c>
      <c r="AL154" s="21">
        <f>IFERROR((M91*Visualisation!$Q$117)+(M112*Visualisation!$Q$118)+(M133*Visualisation!$Q$119)+(M154*Visualisation!$Q$120)+(M175*Visualisation!$Q$121)+(M196*Visualisation!$Q$122)+(M217*Visualisation!$Q$123)+(M238*Visualisation!$Q$124)+(M259*Visualisation!$Q$125),"-")</f>
        <v>0</v>
      </c>
      <c r="AM154" s="21">
        <f>IFERROR((N91*Visualisation!$Q$117)+(N112*Visualisation!$Q$118)+(N133*Visualisation!$Q$119)+(N154*Visualisation!$Q$120)+(N175*Visualisation!$Q$121)+(N196*Visualisation!$Q$122)+(N217*Visualisation!$Q$123)+(N238*Visualisation!$Q$124)+(N259*Visualisation!$Q$125),"-")</f>
        <v>5.4484613766857541E-4</v>
      </c>
      <c r="AN154" s="21">
        <f>IFERROR((O91*Visualisation!$Q$117)+(O112*Visualisation!$Q$118)+(O133*Visualisation!$Q$119)+(O154*Visualisation!$Q$120)+(O175*Visualisation!$Q$121)+(O196*Visualisation!$Q$122)+(O217*Visualisation!$Q$123)+(O238*Visualisation!$Q$124)+(O259*Visualisation!$Q$125),"-")</f>
        <v>0.19569694607088961</v>
      </c>
      <c r="AO154" s="21">
        <f>IFERROR((P91*Visualisation!$Q$117)+(P112*Visualisation!$Q$118)+(P133*Visualisation!$Q$119)+(P154*Visualisation!$Q$120)+(P175*Visualisation!$Q$121)+(P196*Visualisation!$Q$122)+(P217*Visualisation!$Q$123)+(P238*Visualisation!$Q$124)+(P259*Visualisation!$Q$125),"-")</f>
        <v>9.9305793186738045E-4</v>
      </c>
      <c r="AP154" s="21">
        <f>IFERROR((Q91*Visualisation!$Q$117)+(Q112*Visualisation!$Q$118)+(Q133*Visualisation!$Q$119)+(Q154*Visualisation!$Q$120)+(Q175*Visualisation!$Q$121)+(Q196*Visualisation!$Q$122)+(Q217*Visualisation!$Q$123)+(Q238*Visualisation!$Q$124)+(Q259*Visualisation!$Q$125),"-")</f>
        <v>9.5463414380881912E-4</v>
      </c>
      <c r="AQ154" s="202">
        <f>IFERROR((R91*Visualisation!$Q$117)+(R112*Visualisation!$Q$118)+(R133*Visualisation!$Q$119)+(R154*Visualisation!$Q$120)+(R175*Visualisation!$Q$121)+(R196*Visualisation!$Q$122)+(R217*Visualisation!$Q$123)+(R238*Visualisation!$Q$124)+(R259*Visualisation!$Q$125),"-")</f>
        <v>2.4885167950595512E-2</v>
      </c>
      <c r="AR154" s="21">
        <f t="shared" si="14"/>
        <v>0.46417408661403314</v>
      </c>
      <c r="AS154" s="1"/>
      <c r="AT154" s="1"/>
      <c r="AU154" s="1"/>
      <c r="AV154" s="249"/>
      <c r="AX154" s="11"/>
      <c r="AY154" s="75" t="s">
        <v>257</v>
      </c>
      <c r="AZ154" s="21">
        <f>(($C$144*Visualisation!$V$120)+($C$145*Visualisation!$V$120)+($C$146*Visualisation!$V$120)+($C$147*Visualisation!$V$120)+($C$148*Visualisation!$V$120)+($C$149*Visualisation!$V$120)+($C$150*Visualisation!$V$120)+($C$151*Visualisation!$V$120)+($C$152*Visualisation!$V$120)+($C$153*Visualisation!$V$120)+($C$154*Visualisation!$V$120)+($C$155*Visualisation!$V$120)+($C$156*Visualisation!$V$120)+($C$157*Visualisation!$V$120)+($C$158*Visualisation!$V$120)+($C$159*Visualisation!$V$120))*$BD$86</f>
        <v>0</v>
      </c>
      <c r="BA154" s="21">
        <f>($C$144*Visualisation!$V$120)+($D$144*Visualisation!$V$120)+($E$144*Visualisation!$V$120)+($F$144*Visualisation!$V$120)+($G$144*Visualisation!$V$120)+($H$144*Visualisation!$V$120)+($I$144*Visualisation!$V$120)+($J$144*Visualisation!$V$120)+($K$144*Visualisation!$V$120)+($L$144*Visualisation!$V$120)+($M$144*Visualisation!$V$120)+($N$144*Visualisation!$V$120)+($O$144*Visualisation!$V$120)+($P$144*Visualisation!$V$120)+($Q$144*Visualisation!$V$120)+($R$144*Visualisation!$V$120)</f>
        <v>0</v>
      </c>
      <c r="BB154" s="21"/>
      <c r="BC154" s="21"/>
      <c r="BD154" s="21">
        <f>(($D$144*Visualisation!$V$120)+($D$145*Visualisation!$V$120)+($D$146*Visualisation!$V$120)+($D$147*Visualisation!$V$120)+($D$148*Visualisation!$V$120)+($D$149*Visualisation!$V$120)+($D$150*Visualisation!$V$120)+($D$151*Visualisation!$V$120)+($D$152*Visualisation!$V$120)+($D$153*Visualisation!$V$120)+($D$154*Visualisation!$V$120)+($D$155*Visualisation!$V$120)+($D$156*Visualisation!$V$120)+($D$157*Visualisation!$V$120)+($D$158*Visualisation!$V$120)+($D$159*Visualisation!$V$120))*$BD$86</f>
        <v>0</v>
      </c>
      <c r="BE154" s="21">
        <f>($C$145*Visualisation!$V$120)+($D$145*Visualisation!$V$120)+($E$145*Visualisation!$V$120)+($F$145*Visualisation!$V$120)+($G$145*Visualisation!$V$120)+($H$145*Visualisation!$V$120)+($I$145*Visualisation!$V$120)+($J$145*Visualisation!$V$120)+($K$145*Visualisation!$V$120)+($L$145*Visualisation!$V$120)+($M$145*Visualisation!$V$120)+($N$145*Visualisation!$V$120)+($O$145*Visualisation!$V$120)+($P$145*Visualisation!$V$120)+($Q$145*Visualisation!$V$120)+($R$145*Visualisation!$V$120)</f>
        <v>0</v>
      </c>
      <c r="BF154" s="21"/>
      <c r="BG154" s="21"/>
      <c r="BH154" s="21">
        <f>(($E$144*Visualisation!$V$120)+($E$145*Visualisation!$V$120)+($E$146*Visualisation!$V$120)+($E$147*Visualisation!$V$120)+($E$148*Visualisation!$V$120)+($E$149*Visualisation!$V$120)+($E$150*Visualisation!$V$120)+($E$151*Visualisation!$V$120)+($E$152*Visualisation!$V$120)+($E$153*Visualisation!$V$120)+($E$154*Visualisation!$V$120)+($E$155*Visualisation!$V$120)+($E$156*Visualisation!$V$120)+($E$157*Visualisation!$V$120)+($E$158*Visualisation!$V$120)+($E$159*Visualisation!$V$120))*$BD$86</f>
        <v>0</v>
      </c>
      <c r="BI154" s="21">
        <f>($C$146*Visualisation!$V$120)+($D$146*Visualisation!$V$120)+($E$146*Visualisation!$V$120)+($F$146*Visualisation!$V$120)+($G$146*Visualisation!$V$120)+($H$146*Visualisation!$V$120)+($I$146*Visualisation!$V$120)+($J$146*Visualisation!$V$120)+($K$146*Visualisation!$V$120)+($L$146*Visualisation!$V$120)+($M$146*Visualisation!$V$120)+($N$146*Visualisation!$V$120)+($O$146*Visualisation!$V$120)+($P$146*Visualisation!$V$120)+($Q$146*Visualisation!$V$120)+($R$146*Visualisation!$V$120)</f>
        <v>0</v>
      </c>
      <c r="BJ154" s="21"/>
      <c r="BK154" s="21"/>
      <c r="BL154" s="21">
        <f>(($F$144*Visualisation!$V$120)+($F$145*Visualisation!$V$120)+($F$146*Visualisation!$V$120)+($F$147*Visualisation!$V$120)+($F$148*Visualisation!$V$120)+($F$149*Visualisation!$V$120)+($F$150*Visualisation!$V$120)+($F$151*Visualisation!$V$120)+($F$152*Visualisation!$V$120)+($F$153*Visualisation!$V$120)+($F$154*Visualisation!$V$120)+($F$155*Visualisation!$V$120)+($F$156*Visualisation!$V$120)+($F$157*Visualisation!$V$120)+($F$158*Visualisation!$V$120)+($F$159*Visualisation!$V$120))*$BD$86</f>
        <v>0</v>
      </c>
      <c r="BM154" s="21">
        <f>($C$147*Visualisation!$V$120)+($D$147*Visualisation!$V$120)+($E$147*Visualisation!$V$120)+($F$147*Visualisation!$V$120)+($G$147*Visualisation!$V$120)+($H$147*Visualisation!$V$120)+($I$147*Visualisation!$V$120)+($J$147*Visualisation!$V$120)+($K$147*Visualisation!$V$120)+($L$147*Visualisation!$V$120)+($M$147*Visualisation!$V$120)+($N$147*Visualisation!$V$120)+($O$147*Visualisation!$V$120)+($P$147*Visualisation!$V$120)+($Q$147*Visualisation!$V$120)+($R$147*Visualisation!$V$120)</f>
        <v>0</v>
      </c>
      <c r="BN154" s="21"/>
      <c r="BO154" s="21"/>
      <c r="BP154" s="21">
        <f>(($G$144*Visualisation!$V$120)+($G$145*Visualisation!$V$120)+($G$146*Visualisation!$V$120)+($G$147*Visualisation!$V$120)+($G$148*Visualisation!$V$120)+($G$149*Visualisation!$V$120)+($G$150*Visualisation!$V$120)+($G$151*Visualisation!$V$120)+($G$152*Visualisation!$V$120)+($G$153*Visualisation!$V$120)+($G$154*Visualisation!$V$120)+($G$155*Visualisation!$V$120)+($G$156*Visualisation!$V$120)+($G$157*Visualisation!$V$120)+($G$158*Visualisation!$V$120)+($G$159*Visualisation!$V$120))*$BD$86</f>
        <v>0</v>
      </c>
      <c r="BQ154" s="21">
        <f>($C$148*Visualisation!$V$120)+($D$148*Visualisation!$V$120)+($E$148*Visualisation!$V$120)+($F$148*Visualisation!$V$120)+($G$148*Visualisation!$V$120)+($H$148*Visualisation!$V$120)+($I$148*Visualisation!$V$120)+($J$148*Visualisation!$V$120)+($K$148*Visualisation!$V$120)+($L$148*Visualisation!$V$120)+($M$148*Visualisation!$V$120)+($N$148*Visualisation!$V$120)+($O$148*Visualisation!$V$120)+($P$148*Visualisation!$V$120)+($Q$148*Visualisation!$V$120)+($R$148*Visualisation!$V$120)</f>
        <v>0</v>
      </c>
      <c r="BR154" s="21"/>
      <c r="BS154" s="21"/>
      <c r="BT154" s="21">
        <f>(($H$144*Visualisation!$V$120)+($H$145*Visualisation!$V$120)+($H$146*Visualisation!$V$120)+($H$147*Visualisation!$V$120)+($H$148*Visualisation!$V$120)+($H$149*Visualisation!$V$120)+($H$150*Visualisation!$V$120)+($H$151*Visualisation!$V$120)+($H$152*Visualisation!$V$120)+($H$153*Visualisation!$V$120)+($H$154*Visualisation!$V$120)+($H$155*Visualisation!$V$120)+($H$156*Visualisation!$V$120)+($H$157*Visualisation!$V$120)+($H$158*Visualisation!$V$120)+($H$159*Visualisation!$V$120))*$BD$86</f>
        <v>0</v>
      </c>
      <c r="BU154" s="21">
        <f>($C$149*Visualisation!$V$120)+($D$149*Visualisation!$V$120)+($E$149*Visualisation!$V$120)+($F$149*Visualisation!$V$120)+($G$149*Visualisation!$V$120)+($H$149*Visualisation!$V$120)+($I$149*Visualisation!$V$120)+($J$149*Visualisation!$V$120)+($K$149*Visualisation!$V$120)+($L$149*Visualisation!$V$120)+($M$149*Visualisation!$V$120)+($N$149*Visualisation!$V$120)+($O$149*Visualisation!$V$120)+($P$149*Visualisation!$V$120)+($Q$149*Visualisation!$V$120)+($R$149*Visualisation!$V$120)</f>
        <v>0</v>
      </c>
      <c r="BV154" s="21"/>
      <c r="BW154" s="21"/>
      <c r="BX154" s="21">
        <f>(($I$144*Visualisation!$V$120)+($I$145*Visualisation!$V$120)+($I$146*Visualisation!$V$120)+($I$147*Visualisation!$V$120)+($I$148*Visualisation!$V$120)+($I$149*Visualisation!$V$120)+($I$150*Visualisation!$V$120)+($I$151*Visualisation!$V$120)+($I$152*Visualisation!$V$120)+($I$153*Visualisation!$V$120)+($I$154*Visualisation!$V$120)+($I$155*Visualisation!$V$120)+($I$156*Visualisation!$V$120)+($I$157*Visualisation!$V$120)+($I$158*Visualisation!$V$120)+($I$159*Visualisation!$V$120))*$BD$86</f>
        <v>0</v>
      </c>
      <c r="BY154" s="21">
        <f>($C$150*Visualisation!$V$120)+($D$150*Visualisation!$V$120)+($E$150*Visualisation!$V$120)+($F$150*Visualisation!$V$120)+($G$150*Visualisation!$V$120)+($H$150*Visualisation!$V$120)+($I$150*Visualisation!$V$120)+($J$150*Visualisation!$V$120)+($K$150*Visualisation!$V$120)+($L$150*Visualisation!$V$120)+($M$150*Visualisation!$V$120)+($N$150*Visualisation!$V$120)+($O$150*Visualisation!$V$120)+($P$150*Visualisation!$V$120)+($Q$150*Visualisation!$V$120)+($R$150*Visualisation!$V$120)</f>
        <v>0</v>
      </c>
      <c r="BZ154" s="2"/>
      <c r="CB154" s="21">
        <f>(($J$144*Visualisation!$V$120)+($J$145*Visualisation!$V$120)+($J$146*Visualisation!$V$120)+($J$147*Visualisation!$V$120)+($J$148*Visualisation!$V$120)+($J$149*Visualisation!$V$120)+($J$150*Visualisation!$V$120)+($J$151*Visualisation!$V$120)+($J$152*Visualisation!$V$120)+($J$153*Visualisation!$V$120)+($J$154*Visualisation!$V$120)+($J$155*Visualisation!$V$120)+($J$156*Visualisation!$V$120)+($J$157*Visualisation!$V$120)+($J$158*Visualisation!$V$120)+($J$159*Visualisation!$V$120))*$BD$86</f>
        <v>0</v>
      </c>
      <c r="CC154" s="21">
        <f>($C$151*Visualisation!$V$120)+($D$151*Visualisation!$V$120)+($E$151*Visualisation!$V$120)+($F$151*Visualisation!$V$120)+($G$151*Visualisation!$V$120)+($H$151*Visualisation!$V$120)+($I$151*Visualisation!$V$120)+($J$151*Visualisation!$V$120)+($K$151*Visualisation!$V$120)+($L$151*Visualisation!$V$120)+($M$151*Visualisation!$V$120)+($N$151*Visualisation!$V$120)+($O$151*Visualisation!$V$120)+($P$151*Visualisation!$V$120)+($Q$151*Visualisation!$V$120)+($R$151*Visualisation!$V$120)</f>
        <v>0</v>
      </c>
      <c r="CD154" s="2"/>
      <c r="CF154" s="21">
        <f>(($K$144*Visualisation!$V$120)+($K$145*Visualisation!$V$120)+($K$146*Visualisation!$V$120)+($K$147*Visualisation!$V$120)+($K$148*Visualisation!$V$120)+($K$149*Visualisation!$V$120)+($K$150*Visualisation!$V$120)+($K$151*Visualisation!$V$120)+($K$152*Visualisation!$V$120)+($K$153*Visualisation!$V$120)+($K$154*Visualisation!$V$120)+($K$155*Visualisation!$V$120)+($K$156*Visualisation!$V$120)+($K$157*Visualisation!$V$120)+($K$158*Visualisation!$V$120)+($K$159*Visualisation!$V$120))*$BD$86</f>
        <v>0</v>
      </c>
      <c r="CG154" s="21">
        <f>($C$152*Visualisation!$V$120)+($D$152*Visualisation!$V$120)+($E$152*Visualisation!$V$120)+($F$152*Visualisation!$V$120)+($G$152*Visualisation!$V$120)+($H$152*Visualisation!$V$120)+($I$152*Visualisation!$V$120)+($J$152*Visualisation!$V$120)+($K$152*Visualisation!$V$120)+($L$152*Visualisation!$V$120)+($M$152*Visualisation!$V$120)+($N$152*Visualisation!$V$120)+($O$152*Visualisation!$V$120)+($P$152*Visualisation!$V$120)+($Q$152*Visualisation!$V$120)+($R$152*Visualisation!$V$120)</f>
        <v>0</v>
      </c>
      <c r="CH154" s="2"/>
      <c r="CJ154" s="21">
        <f>(($L$144*Visualisation!$V$120)+($L$145*Visualisation!$V$120)+($L$146*Visualisation!$V$120)+($L$147*Visualisation!$V$120)+($L$148*Visualisation!$V$120)+($L$149*Visualisation!$V$120)+($L$150*Visualisation!$V$120)+($L$151*Visualisation!$V$120)+($L$152*Visualisation!$V$120)+($L$153*Visualisation!$V$120)+($L$154*Visualisation!$V$120)+($L$155*Visualisation!$V$120)+($L$156*Visualisation!$V$120)+($L$157*Visualisation!$V$120)+($L$158*Visualisation!$V$120)+($L$159*Visualisation!$V$120))*$BD$86</f>
        <v>0</v>
      </c>
      <c r="CK154" s="21">
        <f>($C$153*Visualisation!$V$120)+($D$153*Visualisation!$V$120)+($E$153*Visualisation!$V$120)+($F$153*Visualisation!$V$120)+($G$153*Visualisation!$V$120)+($H$153*Visualisation!$V$120)+($I$153*Visualisation!$V$120)+($J$153*Visualisation!$V$120)+($K$153*Visualisation!$V$120)+($L$153*Visualisation!$V$120)+($M$153*Visualisation!$V$120)+($N$153*Visualisation!$V$120)+($O$153*Visualisation!$V$120)+($P$153*Visualisation!$V$120)+($Q$153*Visualisation!$V$120)+($R$153*Visualisation!$V$120)</f>
        <v>0</v>
      </c>
      <c r="CL154" s="2"/>
      <c r="CN154" s="21">
        <f>(($M$144*Visualisation!$V$120)+($M$145*Visualisation!$V$120)+($M$146*Visualisation!$V$120)+($M$147*Visualisation!$V$120)+($M$148*Visualisation!$V$120)+($M$149*Visualisation!$V$120)+($M$150*Visualisation!$V$120)+($M$151*Visualisation!$V$120)+($M$152*Visualisation!$V$120)+($M$153*Visualisation!$V$120)+($M$154*Visualisation!$V$120)+($M$155*Visualisation!$V$120)+($M$156*Visualisation!$V$120)+($M$157*Visualisation!$V$120)+($M$158*Visualisation!$V$120)+($M$159*Visualisation!$V$120))*$BD$86</f>
        <v>0</v>
      </c>
      <c r="CO154" s="21">
        <f>($C$154*Visualisation!$V$120)+($D$154*Visualisation!$V$120)+($E$154*Visualisation!$V$120)+($F$154*Visualisation!$V$120)+($G$154*Visualisation!$V$120)+($H$154*Visualisation!$V$120)+($I$154*Visualisation!$V$120)+($J$154*Visualisation!$V$120)+($K$154*Visualisation!$V$120)+($L$154*Visualisation!$V$120)+($M$154*Visualisation!$V$120)+($N$154*Visualisation!$V$120)+($O$154*Visualisation!$V$120)+($P$154*Visualisation!$V$120)+($Q$154*Visualisation!$V$120)+($R$154*Visualisation!$V$120)</f>
        <v>0</v>
      </c>
      <c r="CP154" s="2"/>
      <c r="CR154" s="21">
        <f>(($N$144*Visualisation!$V$120)+($N$145*Visualisation!$V$120)+($N$146*Visualisation!$V$120)+($N$147*Visualisation!$V$120)+($N$148*Visualisation!$V$120)+($N$149*Visualisation!$V$120)+($N$150*Visualisation!$V$120)+($N$151*Visualisation!$V$120)+($N$152*Visualisation!$V$120)+($N$153*Visualisation!$V$120)+($N$154*Visualisation!$V$120)+($N$155*Visualisation!$V$120)+($N$156*Visualisation!$V$120)+($N$157*Visualisation!$V$120)+($N$158*Visualisation!$V$120)+($N$159*Visualisation!$V$120))*$BD$86</f>
        <v>0</v>
      </c>
      <c r="CS154" s="21">
        <f>($C$155*Visualisation!$V$120)+($D$155*Visualisation!$V$120)+($E$155*Visualisation!$V$120)+($F$155*Visualisation!$V$120)+($G$155*Visualisation!$V$120)+($H$155*Visualisation!$V$120)+($I$155*Visualisation!$V$120)+($J$155*Visualisation!$V$120)+($K$155*Visualisation!$V$120)+($L$155*Visualisation!$V$120)+($M$155*Visualisation!$V$120)+($N$155*Visualisation!$V$120)+($O$155*Visualisation!$V$120)+($P$155*Visualisation!$V$120)+($Q$155*Visualisation!$V$120)+($R$155*Visualisation!$V$120)</f>
        <v>0</v>
      </c>
      <c r="CT154" s="2"/>
      <c r="CV154" s="21">
        <f>(($O$144*Visualisation!$V$120)+($O$145*Visualisation!$V$120)+($O$146*Visualisation!$V$120)+($O$147*Visualisation!$V$120)+($O$148*Visualisation!$V$120)+($O$149*Visualisation!$V$120)+($O$150*Visualisation!$V$120)+($O$151*Visualisation!$V$120)+($O$152*Visualisation!$V$120)+($O$153*Visualisation!$V$120)+($O$154*Visualisation!$V$120)+($O$155*Visualisation!$V$120)+($O$156*Visualisation!$V$120)+($O$157*Visualisation!$V$120)+($O$158*Visualisation!$V$120)+($O$159*Visualisation!$V$120))*$BD$86</f>
        <v>0</v>
      </c>
      <c r="CW154" s="21">
        <f>($C$156*Visualisation!$V$120)+($D$156*Visualisation!$V$120)+($E$156*Visualisation!$V$120)+($F$156*Visualisation!$V$120)+($G$156*Visualisation!$V$120)+($H$156*Visualisation!$V$120)+($I$156*Visualisation!$V$120)+($J$156*Visualisation!$V$120)+($K$156*Visualisation!$V$120)+($L$156*Visualisation!$V$120)+($M$156*Visualisation!$V$120)+($N$156*Visualisation!$V$120)+($O$156*Visualisation!$V$120)+($P$156*Visualisation!$V$120)+($Q$156*Visualisation!$V$120)+($R$156*Visualisation!$V$120)</f>
        <v>0</v>
      </c>
      <c r="CX154" s="2"/>
      <c r="CZ154" s="21">
        <f>(($P$144*Visualisation!$V$120)+($P$145*Visualisation!$V$120)+($P$146*Visualisation!$V$120)+($P$147*Visualisation!$V$120)+($P$148*Visualisation!$V$120)+($P$149*Visualisation!$V$120)+($P$150*Visualisation!$V$120)+($P$151*Visualisation!$V$120)+($P$152*Visualisation!$V$120)+($P$153*Visualisation!$V$120)+($P$154*Visualisation!$V$120)+($P$155*Visualisation!$V$120)+($P$156*Visualisation!$V$120)+($P$157*Visualisation!$V$120)+($P$158*Visualisation!$V$120)+($P$159*Visualisation!$V$120))*$BD$86</f>
        <v>0</v>
      </c>
      <c r="DA154" s="21">
        <f>($C$157*Visualisation!$V$120)+($D$157*Visualisation!$V$120)+($E$157*Visualisation!$V$120)+($F$157*Visualisation!$V$120)+($G$157*Visualisation!$V$120)+($H$157*Visualisation!$V$120)+($I$157*Visualisation!$V$120)+($J$157*Visualisation!$V$120)+($K$157*Visualisation!$V$120)+($L$157*Visualisation!$V$120)+($M$157*Visualisation!$V$120)+($N$157*Visualisation!$V$120)+($O$157*Visualisation!$V$120)+($P$157*Visualisation!$V$120)+($Q$157*Visualisation!$V$120)+($R$157*Visualisation!$V$120)</f>
        <v>0</v>
      </c>
      <c r="DB154" s="2"/>
      <c r="DD154" s="21">
        <f>(($Q$144*Visualisation!$V$120)+($Q$145*Visualisation!$V$120)+($Q$146*Visualisation!$V$120)+($Q$147*Visualisation!$V$120)+($Q$148*Visualisation!$V$120)+($Q$149*Visualisation!$V$120)+($Q$150*Visualisation!$V$120)+($Q$151*Visualisation!$V$120)+($Q$152*Visualisation!$V$120)+($Q$153*Visualisation!$V$120)+($Q$154*Visualisation!$V$120)+($Q$155*Visualisation!$V$120)+($Q$156*Visualisation!$V$120)+($Q$157*Visualisation!$V$120)+($Q$158*Visualisation!$V$120)+($Q$159*Visualisation!$V$120))*$BD$86</f>
        <v>0</v>
      </c>
      <c r="DE154" s="21">
        <f>($C$158*Visualisation!$V$120)+($D$158*Visualisation!$V$120)+($E$158*Visualisation!$V$120)+($F$158*Visualisation!$V$120)+($G$158*Visualisation!$V$120)+($H$158*Visualisation!$V$120)+($I$158*Visualisation!$V$120)+($J$158*Visualisation!$V$120)+($K$158*Visualisation!$V$120)+($L$158*Visualisation!$V$120)+($M$158*Visualisation!$V$120)+($N$158*Visualisation!$V$120)+($O$158*Visualisation!$V$120)+($P$158*Visualisation!$V$120)+($Q$158*Visualisation!$V$120)+($R$158*Visualisation!$V$120)</f>
        <v>0</v>
      </c>
      <c r="DF154" s="2"/>
      <c r="DH154" s="21">
        <f>(($R$144*Visualisation!$V$120)+($R$145*Visualisation!$V$120)+($R$146*Visualisation!$V$120)+($R$147*Visualisation!$V$120)+($R$148*Visualisation!$V$120)+($R$149*Visualisation!$V$120)+($R$150*Visualisation!$V$120)+($R$151*Visualisation!$V$120)+($R$152*Visualisation!$V$120)+($R$153*Visualisation!$V$120)+($R$154*Visualisation!$V$120)+($R$155*Visualisation!$V$120)+($R$156*Visualisation!$V$120)+($R$157*Visualisation!$V$120)+($R$158*Visualisation!$V$120)+($R$159*Visualisation!$V$120))*$BD$86</f>
        <v>0</v>
      </c>
      <c r="DI154" s="21">
        <f>($C$159*Visualisation!$V$120)+($D$159*Visualisation!$V$120)+($E$159*Visualisation!$V$120)+($F$159*Visualisation!$V$120)+($G$159*Visualisation!$V$120)+($H$159*Visualisation!$V$120)+($I$159*Visualisation!$V$120)+($J$159*Visualisation!$V$120)+($K$159*Visualisation!$V$120)+($L$159*Visualisation!$V$120)+($M$159*Visualisation!$V$120)+($N$159*Visualisation!$V$120)+($O$159*Visualisation!$V$120)+($P$159*Visualisation!$V$120)+($Q$159*Visualisation!$V$120)+($R$159*Visualisation!$V$120)</f>
        <v>0</v>
      </c>
      <c r="DJ154" s="2"/>
      <c r="DO154" s="253"/>
    </row>
    <row r="155" spans="1:119" ht="15.75">
      <c r="A155" s="35" t="s">
        <v>338</v>
      </c>
      <c r="B155" s="159" t="s">
        <v>84</v>
      </c>
      <c r="C155" s="163">
        <f>IF((Visualisation!$P$67-Visualisation!E$67)&gt;0,(1-(EXP(-(((Visualisation!$P$67-Visualisation!E$67)^2)/(2*($T$143^2)))))),0)</f>
        <v>1.1310237278949753E-4</v>
      </c>
      <c r="D155" s="163">
        <f>IF((Visualisation!$P$67-Visualisation!F$67)&gt;0,(1-(EXP(-(((Visualisation!$P$67-Visualisation!F$67)^2)/(2*($T$143^2)))))),0)</f>
        <v>1.3223152994790155E-7</v>
      </c>
      <c r="E155" s="163">
        <f>IF((Visualisation!$P$67-Visualisation!G$67)&gt;0,(1-(EXP(-(((Visualisation!$P$67-Visualisation!G$67)^2)/(2*($T$143^2)))))),0)</f>
        <v>5.1617577682849802E-4</v>
      </c>
      <c r="F155" s="163">
        <f>IF((Visualisation!$P$67-Visualisation!H$67)&gt;0,(1-(EXP(-(((Visualisation!$P$67-Visualisation!H$67)^2)/(2*($T$143^2)))))),0)</f>
        <v>9.0676967886027526E-4</v>
      </c>
      <c r="G155" s="163">
        <f>IF((Visualisation!$P$67-Visualisation!I$67)&gt;0,(1-(EXP(-(((Visualisation!$P$67-Visualisation!I$67)^2)/(2*($T$143^2)))))),0)</f>
        <v>1.0330833309822873E-3</v>
      </c>
      <c r="H155" s="163">
        <f>IF((Visualisation!$P$67-Visualisation!J$67)&gt;0,(1-(EXP(-(((Visualisation!$P$67-Visualisation!J$67)^2)/(2*($T$143^2)))))),0)</f>
        <v>1.3627167009118146E-3</v>
      </c>
      <c r="I155" s="163">
        <f>IF((Visualisation!$P$67-Visualisation!K$67)&gt;0,(1-(EXP(-(((Visualisation!$P$67-Visualisation!K$67)^2)/(2*($T$143^2)))))),0)</f>
        <v>0.41802679053505498</v>
      </c>
      <c r="J155" s="163">
        <f>IF((Visualisation!$P$67-Visualisation!L$67)&gt;0,(1-(EXP(-(((Visualisation!$P$67-Visualisation!L$67)^2)/(2*($T$143^2)))))),0)</f>
        <v>0.41840784742213355</v>
      </c>
      <c r="K155" s="163">
        <f>IF((Visualisation!$P$67-Visualisation!M$67)&gt;0,(1-(EXP(-(((Visualisation!$P$67-Visualisation!M$67)^2)/(2*($T$143^2)))))),0)</f>
        <v>0.46329661675792466</v>
      </c>
      <c r="L155" s="163">
        <f>IF((Visualisation!$P$67-Visualisation!N$67)&gt;0,(1-(EXP(-(((Visualisation!$P$67-Visualisation!N$67)^2)/(2*($T$143^2)))))),0)</f>
        <v>0</v>
      </c>
      <c r="M155" s="163">
        <f>IF((Visualisation!$P$67-Visualisation!O$67)&gt;0,(1-(EXP(-(((Visualisation!$P$67-Visualisation!O$67)^2)/(2*($T$143^2)))))),0)</f>
        <v>0</v>
      </c>
      <c r="N155" s="163">
        <f>IF((Visualisation!$P$67-Visualisation!P$67)&gt;0,(1-(EXP(-(((Visualisation!$P$67-Visualisation!P$67)^2)/(2*($T$143^2)))))),0)</f>
        <v>0</v>
      </c>
      <c r="O155" s="163">
        <f>IF((Visualisation!$P$67-Visualisation!Q$67)&gt;0,(1-(EXP(-(((Visualisation!$P$67-Visualisation!Q$67)^2)/(2*($T$143^2)))))),0)</f>
        <v>0.98396909376096597</v>
      </c>
      <c r="P155" s="163">
        <f>IF((Visualisation!$P$67-Visualisation!R$67)&gt;0,(1-(EXP(-(((Visualisation!$P$67-Visualisation!R$67)^2)/(2*($T$143^2)))))),0)</f>
        <v>1.247263959905931E-3</v>
      </c>
      <c r="Q155" s="163">
        <f>IF((Visualisation!$P$67-Visualisation!S$67)&gt;0,(1-(EXP(-(((Visualisation!$P$67-Visualisation!S$67)^2)/(2*($T$143^2)))))),0)</f>
        <v>1.1126963200185358E-3</v>
      </c>
      <c r="R155" s="163">
        <f>IF((Visualisation!$P$67-Visualisation!T$67)&gt;0,(1-(EXP(-(((Visualisation!$P$67-Visualisation!T$67)^2)/(2*($T$143^2)))))),0)</f>
        <v>0</v>
      </c>
      <c r="S155" s="1"/>
      <c r="T155" s="1"/>
      <c r="U155" s="1"/>
      <c r="V155" s="1"/>
      <c r="W155" s="249"/>
      <c r="X155" s="2"/>
      <c r="Y155" s="2"/>
      <c r="Z155" s="2"/>
      <c r="AA155" s="188" t="s">
        <v>367</v>
      </c>
      <c r="AB155" s="21">
        <f>IFERROR((C92*Visualisation!$Q$117)+(C113*Visualisation!$Q$118)+(C134*Visualisation!$Q$119)+(C155*Visualisation!$Q$120)+(C176*Visualisation!$Q$121)+(C197*Visualisation!$Q$122)+(C218*Visualisation!$Q$123)+(C239*Visualisation!$Q$124)+(C260*Visualisation!$Q$125),"-")</f>
        <v>0.45418388922744612</v>
      </c>
      <c r="AC155" s="21">
        <f>IFERROR((D92*Visualisation!$Q$117)+(D113*Visualisation!$Q$118)+(D134*Visualisation!$Q$119)+(D155*Visualisation!$Q$120)+(D176*Visualisation!$Q$121)+(D197*Visualisation!$Q$122)+(D218*Visualisation!$Q$123)+(D239*Visualisation!$Q$124)+(D260*Visualisation!$Q$125),"-")</f>
        <v>0.45417259221332018</v>
      </c>
      <c r="AD155" s="21">
        <f>IFERROR((E92*Visualisation!$Q$117)+(E113*Visualisation!$Q$118)+(E134*Visualisation!$Q$119)+(E155*Visualisation!$Q$120)+(E176*Visualisation!$Q$121)+(E197*Visualisation!$Q$122)+(E218*Visualisation!$Q$123)+(E239*Visualisation!$Q$124)+(E260*Visualisation!$Q$125),"-")</f>
        <v>5.1617577682849802E-5</v>
      </c>
      <c r="AE155" s="21">
        <f>IFERROR((F92*Visualisation!$Q$117)+(F113*Visualisation!$Q$118)+(F134*Visualisation!$Q$119)+(F155*Visualisation!$Q$120)+(F176*Visualisation!$Q$121)+(F197*Visualisation!$Q$122)+(F218*Visualisation!$Q$123)+(F239*Visualisation!$Q$124)+(F260*Visualisation!$Q$125),"-")</f>
        <v>0.45426325595805322</v>
      </c>
      <c r="AF155" s="21">
        <f>IFERROR((G92*Visualisation!$Q$117)+(G113*Visualisation!$Q$118)+(G134*Visualisation!$Q$119)+(G155*Visualisation!$Q$120)+(G176*Visualisation!$Q$121)+(G197*Visualisation!$Q$122)+(G218*Visualisation!$Q$123)+(G239*Visualisation!$Q$124)+(G260*Visualisation!$Q$125),"-")</f>
        <v>0.4542758873232654</v>
      </c>
      <c r="AG155" s="21">
        <f>IFERROR((H92*Visualisation!$Q$117)+(H113*Visualisation!$Q$118)+(H134*Visualisation!$Q$119)+(H155*Visualisation!$Q$120)+(H176*Visualisation!$Q$121)+(H197*Visualisation!$Q$122)+(H218*Visualisation!$Q$123)+(H239*Visualisation!$Q$124)+(H260*Visualisation!$Q$125),"-")</f>
        <v>1.3627167009118147E-4</v>
      </c>
      <c r="AH155" s="21">
        <f>IFERROR((I92*Visualisation!$Q$117)+(I113*Visualisation!$Q$118)+(I134*Visualisation!$Q$119)+(I155*Visualisation!$Q$120)+(I176*Visualisation!$Q$121)+(I197*Visualisation!$Q$122)+(I218*Visualisation!$Q$123)+(I239*Visualisation!$Q$124)+(I260*Visualisation!$Q$125),"-")</f>
        <v>0.52791585106370087</v>
      </c>
      <c r="AI155" s="21">
        <f>IFERROR((J92*Visualisation!$Q$117)+(J113*Visualisation!$Q$118)+(J134*Visualisation!$Q$119)+(J155*Visualisation!$Q$120)+(J176*Visualisation!$Q$121)+(J197*Visualisation!$Q$122)+(J218*Visualisation!$Q$123)+(J239*Visualisation!$Q$124)+(J260*Visualisation!$Q$125),"-")</f>
        <v>0.52734602230251093</v>
      </c>
      <c r="AJ155" s="21">
        <f>IFERROR((K92*Visualisation!$Q$117)+(K113*Visualisation!$Q$118)+(K134*Visualisation!$Q$119)+(K155*Visualisation!$Q$120)+(K176*Visualisation!$Q$121)+(K197*Visualisation!$Q$122)+(K218*Visualisation!$Q$123)+(K239*Visualisation!$Q$124)+(K260*Visualisation!$Q$125),"-")</f>
        <v>6.7934131235925191E-2</v>
      </c>
      <c r="AK155" s="21">
        <f>IFERROR((L92*Visualisation!$Q$117)+(L113*Visualisation!$Q$118)+(L134*Visualisation!$Q$119)+(L155*Visualisation!$Q$120)+(L176*Visualisation!$Q$121)+(L197*Visualisation!$Q$122)+(L218*Visualisation!$Q$123)+(L239*Visualisation!$Q$124)+(L260*Visualisation!$Q$125),"-")</f>
        <v>0.45420918386673786</v>
      </c>
      <c r="AL155" s="21">
        <f>IFERROR((M92*Visualisation!$Q$117)+(M113*Visualisation!$Q$118)+(M134*Visualisation!$Q$119)+(M155*Visualisation!$Q$120)+(M176*Visualisation!$Q$121)+(M197*Visualisation!$Q$122)+(M218*Visualisation!$Q$123)+(M239*Visualisation!$Q$124)+(M260*Visualisation!$Q$125),"-")</f>
        <v>0.45423269866445182</v>
      </c>
      <c r="AM155" s="21">
        <f>IFERROR((N92*Visualisation!$Q$117)+(N113*Visualisation!$Q$118)+(N134*Visualisation!$Q$119)+(N155*Visualisation!$Q$120)+(N176*Visualisation!$Q$121)+(N197*Visualisation!$Q$122)+(N218*Visualisation!$Q$123)+(N239*Visualisation!$Q$124)+(N260*Visualisation!$Q$125),"-")</f>
        <v>0</v>
      </c>
      <c r="AN155" s="21">
        <f>IFERROR((O92*Visualisation!$Q$117)+(O113*Visualisation!$Q$118)+(O134*Visualisation!$Q$119)+(O155*Visualisation!$Q$120)+(O176*Visualisation!$Q$121)+(O197*Visualisation!$Q$122)+(O218*Visualisation!$Q$123)+(O239*Visualisation!$Q$124)+(O260*Visualisation!$Q$125),"-")</f>
        <v>0.19559226492556586</v>
      </c>
      <c r="AO155" s="21">
        <f>IFERROR((P92*Visualisation!$Q$117)+(P113*Visualisation!$Q$118)+(P134*Visualisation!$Q$119)+(P155*Visualisation!$Q$120)+(P176*Visualisation!$Q$121)+(P197*Visualisation!$Q$122)+(P218*Visualisation!$Q$123)+(P239*Visualisation!$Q$124)+(P260*Visualisation!$Q$125),"-")</f>
        <v>0.45429730538615776</v>
      </c>
      <c r="AP155" s="21">
        <f>IFERROR((Q92*Visualisation!$Q$117)+(Q113*Visualisation!$Q$118)+(Q134*Visualisation!$Q$119)+(Q155*Visualisation!$Q$120)+(Q176*Visualisation!$Q$121)+(Q197*Visualisation!$Q$122)+(Q218*Visualisation!$Q$123)+(Q239*Visualisation!$Q$124)+(Q260*Visualisation!$Q$125),"-")</f>
        <v>1.1126963200185358E-4</v>
      </c>
      <c r="AQ155" s="202">
        <f>IFERROR((R92*Visualisation!$Q$117)+(R113*Visualisation!$Q$118)+(R134*Visualisation!$Q$119)+(R155*Visualisation!$Q$120)+(R176*Visualisation!$Q$121)+(R197*Visualisation!$Q$122)+(R218*Visualisation!$Q$123)+(R239*Visualisation!$Q$124)+(R260*Visualisation!$Q$125),"-")</f>
        <v>2.1349095571273048E-2</v>
      </c>
      <c r="AR155" s="21">
        <f t="shared" si="14"/>
        <v>4.5200713366181846</v>
      </c>
      <c r="AS155" s="1"/>
      <c r="AT155" s="1"/>
      <c r="AU155" s="1"/>
      <c r="AV155" s="249"/>
      <c r="AX155" s="11"/>
      <c r="AY155" s="225" t="s">
        <v>82</v>
      </c>
      <c r="AZ155" s="21">
        <f>(($C$165*Visualisation!$V$121)+($C$166*Visualisation!$V$121)+($C$167*Visualisation!$V$121)+($C$168*Visualisation!$V$121)+($C$169*Visualisation!$V$121)+($C$170*Visualisation!$V$121)+($C$171*Visualisation!$V$121)+($C$172*Visualisation!$V$121)+($C$173*Visualisation!$V$121)+($C$174*Visualisation!$V$121)+($C$175*Visualisation!$V$121)+($C$176*Visualisation!$V$121)+($C$177*Visualisation!$V$121)+($C$178*Visualisation!$V$121)+($C$179*Visualisation!$V$121)+($C$180*Visualisation!$V$121))*$BD$86</f>
        <v>0</v>
      </c>
      <c r="BA155" s="21">
        <f>($C$165*Visualisation!$V$121)+($D$165*Visualisation!$V$121)+($E$165*Visualisation!$V$121)+($F$165*Visualisation!$V$121)+($G$165*Visualisation!$V$121)+($H$165*Visualisation!$V$121)+($I$165*Visualisation!$V$121)+($J$165*Visualisation!$V$121)+($K$165*Visualisation!$V$121)+($L$165*Visualisation!$V$121)+($M$165*Visualisation!$V$121)+($N$165*Visualisation!$V$121)+($O$165*Visualisation!$V$121)+($P$165*Visualisation!$V$121)+($Q$165*Visualisation!$V$121)+($R$165*Visualisation!$V$121)</f>
        <v>0</v>
      </c>
      <c r="BB155" s="21"/>
      <c r="BC155" s="21"/>
      <c r="BD155" s="21">
        <f>(($D$165*Visualisation!$V$121)+($D$166*Visualisation!$V$121)+($D$167*Visualisation!$V$121)+($D$168*Visualisation!$V$121)+($D$169*Visualisation!$V$121)+($D$170*Visualisation!$V$121)+($D$171*Visualisation!$V$121)+($D$172*Visualisation!$V$121)+($D$173*Visualisation!$V$121)+($D$174*Visualisation!$V$121)+($D$175*Visualisation!$V$121)+($D$176*Visualisation!$V$121)+($D$177*Visualisation!$V$121)+($D$178*Visualisation!$V$121)+($D$179*Visualisation!$V$121)+($D$180*Visualisation!$V$121))*$BD$86</f>
        <v>0</v>
      </c>
      <c r="BE155" s="21">
        <f>($C$166*Visualisation!$V$121)+($D$166*Visualisation!$V$121)+($E$166*Visualisation!$V$121)+($F$166*Visualisation!$V$121)+($G$166*Visualisation!$V$121)+($H$166*Visualisation!$V$121)+($I$166*Visualisation!$V$121)+($J$166*Visualisation!$V$121)+($K$166*Visualisation!$V$121)+($L$166*Visualisation!$V$121)+($M$166*Visualisation!$V$121)+($N$166*Visualisation!$V$121)+($O$166*Visualisation!$V$121)+($P$166*Visualisation!$V$121)+($Q$166*Visualisation!$V$121)+($R$166*Visualisation!$V$121)</f>
        <v>0</v>
      </c>
      <c r="BF155" s="21"/>
      <c r="BG155" s="21"/>
      <c r="BH155" s="21">
        <f>(($E$165*Visualisation!$V$121)+($E$166*Visualisation!$V$121)+($E$167*Visualisation!$V$121)+($E$168*Visualisation!$V$121)+($E$169*Visualisation!$V$121)+($E$170*Visualisation!$V$121)+($E$171*Visualisation!$V$121)+($E$172*Visualisation!$V$121)+($E$173*Visualisation!$V$121)+($E$174*Visualisation!$V$121)+($E$175*Visualisation!$V$121)+($E$176*Visualisation!$V$121)+($E$177*Visualisation!$V$121)+($E$178*Visualisation!$V$121)+($E$179*Visualisation!$V$121)+($E$180*Visualisation!$V$121))*$BD$86</f>
        <v>0</v>
      </c>
      <c r="BI155" s="21">
        <f>($C$167*Visualisation!$V$121)+($D$167*Visualisation!$V$121)+($E$167*Visualisation!$V$121)+($F$167*Visualisation!$V$121)+($G$167*Visualisation!$V$121)+($H$167*Visualisation!$V$121)+($I$167*Visualisation!$V$121)+($J$167*Visualisation!$V$121)+($K$167*Visualisation!$V$121)+($L$167*Visualisation!$V$121)+($M$167*Visualisation!$V$121)+($N$167*Visualisation!$V$121)+($O$167*Visualisation!$V$121)+($P$167*Visualisation!$V$121)+($Q$167*Visualisation!$V$121)+($R$167*Visualisation!$V$121)</f>
        <v>0</v>
      </c>
      <c r="BJ155" s="21"/>
      <c r="BK155" s="21"/>
      <c r="BL155" s="21">
        <f>(($F$165*Visualisation!$V$121)+($F$166*Visualisation!$V$121)+($F$167*Visualisation!$V$121)+($F$168*Visualisation!$V$121)+($F$169*Visualisation!$V$121)+($F$170*Visualisation!$V$121)+($F$171*Visualisation!$V$121)+($F$172*Visualisation!$V$121)+($F$173*Visualisation!$V$121)+($F$174*Visualisation!$V$121)+($F$175*Visualisation!$V$121)+($F$176*Visualisation!$V$121)+($F$177*Visualisation!$V$121)+($F$178*Visualisation!$V$121)+($F$179*Visualisation!$V$121)+($F$180*Visualisation!$V$121))*$BD$86</f>
        <v>0</v>
      </c>
      <c r="BM155" s="21">
        <f>($C$168*Visualisation!$V$121)+($D$168*Visualisation!$V$121)+($E$168*Visualisation!$V$121)+($F$168*Visualisation!$V$121)+($G$168*Visualisation!$V$121)+($H$168*Visualisation!$V$121)+($I$168*Visualisation!$V$121)+($J$168*Visualisation!$V$121)+($K$168*Visualisation!$V$121)+($L$168*Visualisation!$V$121)+($M$168*Visualisation!$V$121)+($N$168*Visualisation!$V$121)+($O$168*Visualisation!$V$121)+($P$168*Visualisation!$V$121)+($Q$168*Visualisation!$V$121)+($R$168*Visualisation!$V$121)</f>
        <v>0</v>
      </c>
      <c r="BN155" s="21"/>
      <c r="BO155" s="21"/>
      <c r="BP155" s="21">
        <f>(($G$165*Visualisation!$V$121)+($G$166*Visualisation!$V$121)+($G$167*Visualisation!$V$121)+($G$168*Visualisation!$V$121)+($G$169*Visualisation!$V$121)+($G$170*Visualisation!$V$121)+($G$171*Visualisation!$V$121)+($G$172*Visualisation!$V$121)+($G$173*Visualisation!$V$121)+($G$174*Visualisation!$V$121)+($G$175*Visualisation!$V$121)+($G$176*Visualisation!$V$121)+($G$177*Visualisation!$V$121)+($G$178*Visualisation!$V$121)+($G$179*Visualisation!$V$121)+($G$180*Visualisation!$V$121))*$BD$86</f>
        <v>0</v>
      </c>
      <c r="BQ155" s="21">
        <f>($C$169*Visualisation!$V$121)+($D$169*Visualisation!$V$121)+($E$169*Visualisation!$V$121)+($F$169*Visualisation!$V$121)+($G$169*Visualisation!$V$121)+($H$169*Visualisation!$V$121)+($I$169*Visualisation!$V$121)+($J$169*Visualisation!$V$121)+($K$169*Visualisation!$V$121)+($L$169*Visualisation!$V$121)+($M$169*Visualisation!$V$121)+($N$169*Visualisation!$V$121)+($O$169*Visualisation!$V$121)+($P$169*Visualisation!$V$121)+($Q$169*Visualisation!$V$121)+($R$169*Visualisation!$V$121)</f>
        <v>0</v>
      </c>
      <c r="BR155" s="21"/>
      <c r="BS155" s="21"/>
      <c r="BT155" s="21">
        <f>(($H$165*Visualisation!$V$121)+($H$166*Visualisation!$V$121)+($H$167*Visualisation!$V$121)+($H$168*Visualisation!$V$121)+($H$169*Visualisation!$V$121)+($H$170*Visualisation!$V$121)+($H$171*Visualisation!$V$121)+($H$172*Visualisation!$V$121)+($H$173*Visualisation!$V$121)+($H$174*Visualisation!$V$121)+($H$175*Visualisation!$V$121)+($H$176*Visualisation!$V$121)+($H$177*Visualisation!$V$121)+($H$178*Visualisation!$V$121)+($H$179*Visualisation!$V$121)+($H$180*Visualisation!$V$121))*$BD$86</f>
        <v>0</v>
      </c>
      <c r="BU155" s="21">
        <f>($C$170*Visualisation!$V$121)+($D$170*Visualisation!$V$121)+($E$170*Visualisation!$V$121)+($F$170*Visualisation!$V$121)+($G$170*Visualisation!$V$121)+($H$170*Visualisation!$V$121)+($I$170*Visualisation!$V$121)+($J$170*Visualisation!$V$121)+($K$170*Visualisation!$V$121)+($L$170*Visualisation!$V$121)+($M$170*Visualisation!$V$121)+($N$170*Visualisation!$V$121)+($O$170*Visualisation!$V$121)+($P$170*Visualisation!$V$121)+($Q$170*Visualisation!$V$121)+($R$170*Visualisation!$V$121)</f>
        <v>0</v>
      </c>
      <c r="BV155" s="21"/>
      <c r="BW155" s="21"/>
      <c r="BX155" s="21">
        <f>(($I$165*Visualisation!$V$121)+($I$166*Visualisation!$V$121)+($I$167*Visualisation!$V$121)+($I$168*Visualisation!$V$121)+($I$169*Visualisation!$V$121)+($I$170*Visualisation!$V$121)+($I$171*Visualisation!$V$121)+($I$172*Visualisation!$V$121)+($I$173*Visualisation!$V$121)+($I$174*Visualisation!$V$121)+($I$175*Visualisation!$V$121)+($I$176*Visualisation!$V$121)+($I$177*Visualisation!$V$121)+($I$178*Visualisation!$V$121)+($I$179*Visualisation!$V$121)+($I$180*Visualisation!$V$121))*$BD$86</f>
        <v>0</v>
      </c>
      <c r="BY155" s="21">
        <f>($C$171*Visualisation!$V$121)+($D$171*Visualisation!$V$121)+($E$171*Visualisation!$V$121)+($F$171*Visualisation!$V$121)+($G$171*Visualisation!$V$121)+($H$171*Visualisation!$V$121)+($I$171*Visualisation!$V$121)+($J$171*Visualisation!$V$121)+($K$171*Visualisation!$V$121)+($L$171*Visualisation!$V$121)+($M$171*Visualisation!$V$121)+($N$171*Visualisation!$V$121)+($O$171*Visualisation!$V$121)+($P$171*Visualisation!$V$121)+($Q$171*Visualisation!$V$121)+($R$171*Visualisation!$V$121)</f>
        <v>0</v>
      </c>
      <c r="BZ155" s="2"/>
      <c r="CB155" s="21">
        <f>(($J$165*Visualisation!$V$121)+($J$166*Visualisation!$V$121)+($J$167*Visualisation!$V$121)+($J$168*Visualisation!$V$121)+($J$169*Visualisation!$V$121)+($J$170*Visualisation!$V$121)+($J$171*Visualisation!$V$121)+($J$172*Visualisation!$V$121)+($J$173*Visualisation!$V$121)+($J$174*Visualisation!$V$121)+($J$175*Visualisation!$V$121)+($J$176*Visualisation!$V$121)+($J$177*Visualisation!$V$121)+($J$178*Visualisation!$V$121)+($J$179*Visualisation!$V$121)+($J$180*Visualisation!$V$121))*$BD$86</f>
        <v>0</v>
      </c>
      <c r="CC155" s="21">
        <f>($C$172*Visualisation!$V$121)+($D$172*Visualisation!$V$121)+($E$172*Visualisation!$V$121)+($F$172*Visualisation!$V$121)+($G$172*Visualisation!$V$121)+($H$172*Visualisation!$V$121)+($I$172*Visualisation!$V$121)+($J$172*Visualisation!$V$121)+($K$172*Visualisation!$V$121)+($L$172*Visualisation!$V$121)+($M$172*Visualisation!$V$121)+($N$172*Visualisation!$V$121)+($O$172*Visualisation!$V$121)+($P$172*Visualisation!$V$121)+($Q$172*Visualisation!$V$121)+($R$172*Visualisation!$V$121)</f>
        <v>0</v>
      </c>
      <c r="CD155" s="2"/>
      <c r="CF155" s="21">
        <f>(($K$165*Visualisation!$V$121)+($K$166*Visualisation!$V$121)+($K$167*Visualisation!$V$121)+($K$168*Visualisation!$V$121)+($K$169*Visualisation!$V$121)+($K$170*Visualisation!$V$121)+($K$171*Visualisation!$V$121)+($K$172*Visualisation!$V$121)+($K$173*Visualisation!$V$121)+($K$174*Visualisation!$V$121)+($K$175*Visualisation!$V$121)+($K$176*Visualisation!$V$121)+($K$177*Visualisation!$V$121)+($K$178*Visualisation!$V$121)+($K$179*Visualisation!$V$121)+($K$180*Visualisation!$V$121))*$BD$86</f>
        <v>0</v>
      </c>
      <c r="CG155" s="21">
        <f>($C$173*Visualisation!$V$121)+($D$173*Visualisation!$V$121)+($E$173*Visualisation!$V$121)+($F$173*Visualisation!$V$121)+($G$173*Visualisation!$V$121)+($H$173*Visualisation!$V$121)+($I$173*Visualisation!$V$121)+($J$173*Visualisation!$V$121)+($K$173*Visualisation!$V$121)+($L$173*Visualisation!$V$121)+($M$173*Visualisation!$V$121)+($N$173*Visualisation!$V$121)+($O$173*Visualisation!$V$121)+($P$173*Visualisation!$V$121)+($Q$173*Visualisation!$V$121)+($R$173*Visualisation!$V$121)</f>
        <v>0</v>
      </c>
      <c r="CH155" s="2"/>
      <c r="CJ155" s="21">
        <f>(($L$165*Visualisation!$V$121)+($L$166*Visualisation!$V$121)+($L$167*Visualisation!$V$121)+($L$168*Visualisation!$V$121)+($L$169*Visualisation!$V$121)+($L$170*Visualisation!$V$121)+($L$171*Visualisation!$V$121)+($L$172*Visualisation!$V$121)+($L$173*Visualisation!$V$121)+($L$174*Visualisation!$V$121)+($L$175*Visualisation!$V$121)+($L$176*Visualisation!$V$121)+($L$177*Visualisation!$V$121)+($L$178*Visualisation!$V$121)+($L$179*Visualisation!$V$121)+($L$180*Visualisation!$V$121))*$BD$86</f>
        <v>0</v>
      </c>
      <c r="CK155" s="21">
        <f>($C$174*Visualisation!$V$121)+($D$174*Visualisation!$V$121)+($E$174*Visualisation!$V$121)+($F$174*Visualisation!$V$121)+($G$174*Visualisation!$V$121)+($H$174*Visualisation!$V$121)+($I$174*Visualisation!$V$121)+($J$174*Visualisation!$V$121)+($K$174*Visualisation!$V$121)+($L$174*Visualisation!$V$121)+($M$174*Visualisation!$V$121)+($N$174*Visualisation!$V$121)+($O$174*Visualisation!$V$121)+($P$174*Visualisation!$V$121)+($Q$174*Visualisation!$V$121)+($R$174*Visualisation!$V$121)</f>
        <v>0</v>
      </c>
      <c r="CL155" s="2"/>
      <c r="CN155" s="21">
        <f>(($M$165*Visualisation!$V$121)+($M$166*Visualisation!$V$121)+($M$167*Visualisation!$V$121)+($M$168*Visualisation!$V$121)+($M$169*Visualisation!$V$121)+($M$170*Visualisation!$V$121)+($M$171*Visualisation!$V$121)+($M$172*Visualisation!$V$121)+($M$173*Visualisation!$V$121)+($M$174*Visualisation!$V$121)+($M$175*Visualisation!$V$121)+($M$176*Visualisation!$V$121)+($M$177*Visualisation!$V$121)+($M$178*Visualisation!$V$121)+($M$179*Visualisation!$V$121)+($M$180*Visualisation!$V$121))*$BD$86</f>
        <v>0</v>
      </c>
      <c r="CO155" s="21">
        <f>($C$175*Visualisation!$V$121)+($D$175*Visualisation!$V$121)+($E$175*Visualisation!$V$121)+($F$175*Visualisation!$V$121)+($G$175*Visualisation!$V$121)+($H$175*Visualisation!$V$121)+($I$175*Visualisation!$V$121)+($J$175*Visualisation!$V$121)+($K$175*Visualisation!$V$121)+($L$175*Visualisation!$V$121)+($M$175*Visualisation!$V$121)+($N$175*Visualisation!$V$121)+($O$175*Visualisation!$V$121)+($P$175*Visualisation!$V$121)+($Q$175*Visualisation!$V$121)+($R$175*Visualisation!$V$121)</f>
        <v>0</v>
      </c>
      <c r="CP155" s="2"/>
      <c r="CR155" s="21">
        <f>(($N$165*Visualisation!$V$121)+($N$166*Visualisation!$V$121)+($N$167*Visualisation!$V$121)+($N$168*Visualisation!$V$121)+($N$169*Visualisation!$V$121)+($N$170*Visualisation!$V$121)+($N$171*Visualisation!$V$121)+($N$172*Visualisation!$V$121)+($N$173*Visualisation!$V$121)+($N$174*Visualisation!$V$121)+($N$175*Visualisation!$V$121)+($N$176*Visualisation!$V$121)+($N$177*Visualisation!$V$121)+($N$178*Visualisation!$V$121)+($N$179*Visualisation!$V$121)+($N$180*Visualisation!$V$121))*$BD$86</f>
        <v>0</v>
      </c>
      <c r="CS155" s="21">
        <f>($C$176*Visualisation!$V$121)+($D$176*Visualisation!$V$121)+($E$176*Visualisation!$V$121)+($F$176*Visualisation!$V$121)+($G$176*Visualisation!$V$121)+($H$176*Visualisation!$V$121)+($I$176*Visualisation!$V$121)+($J$176*Visualisation!$V$121)+($K$176*Visualisation!$V$121)+($L$176*Visualisation!$V$121)+($M$176*Visualisation!$V$121)+($N$176*Visualisation!$V$121)+($O$176*Visualisation!$V$121)+($P$176*Visualisation!$V$121)+($Q$176*Visualisation!$V$121)+($R$176*Visualisation!$V$121)</f>
        <v>0</v>
      </c>
      <c r="CT155" s="2"/>
      <c r="CV155" s="21">
        <f>(($O$165*Visualisation!$V$121)+($O$166*Visualisation!$V$121)+($O$167*Visualisation!$V$121)+($O$168*Visualisation!$V$121)+($O$169*Visualisation!$V$121)+($O$170*Visualisation!$V$121)+($O$171*Visualisation!$V$121)+($O$172*Visualisation!$V$121)+($O$173*Visualisation!$V$121)+($O$174*Visualisation!$V$121)+($O$175*Visualisation!$V$121)+($O$176*Visualisation!$V$121)+($O$177*Visualisation!$V$121)+($O$178*Visualisation!$V$121)+($O$179*Visualisation!$V$121)+($O$180*Visualisation!$V$121))*$BD$86</f>
        <v>0</v>
      </c>
      <c r="CW155" s="21">
        <f>($C$177*Visualisation!$V$121)+($D$177*Visualisation!$V$121)+($E$177*Visualisation!$V$121)+($F$177*Visualisation!$V$121)+($G$177*Visualisation!$V$121)+($H$177*Visualisation!$V$121)+($I$177*Visualisation!$V$121)+($J$177*Visualisation!$V$121)+($K$177*Visualisation!$V$121)+($L$177*Visualisation!$V$121)+($M$177*Visualisation!$V$121)+($N$177*Visualisation!$V$121)+($O$177*Visualisation!$V$121)+($P$177*Visualisation!$V$121)+($Q$177*Visualisation!$V$121)+($R$177*Visualisation!$V$121)</f>
        <v>0</v>
      </c>
      <c r="CX155" s="2"/>
      <c r="CZ155" s="21">
        <f>(($P$165*Visualisation!$V$121)+($P$166*Visualisation!$V$121)+($P$167*Visualisation!$V$121)+($P$168*Visualisation!$V$121)+($P$169*Visualisation!$V$121)+($P$170*Visualisation!$V$121)+($P$171*Visualisation!$V$121)+($P$172*Visualisation!$V$121)+($P$173*Visualisation!$V$121)+($P$174*Visualisation!$V$121)+($P$175*Visualisation!$V$121)+($P$176*Visualisation!$V$121)+($P$177*Visualisation!$V$121)+($P$178*Visualisation!$V$121)+($P$179*Visualisation!$V$121)+($P$180*Visualisation!$V$121))*$BD$86</f>
        <v>0</v>
      </c>
      <c r="DA155" s="21">
        <f>($C$178*Visualisation!$V$121)+($D$178*Visualisation!$V$121)+($E$178*Visualisation!$V$121)+($F$178*Visualisation!$V$121)+($G$178*Visualisation!$V$121)+($H$178*Visualisation!$V$121)+($I$178*Visualisation!$V$121)+($J$178*Visualisation!$V$121)+($K$178*Visualisation!$V$121)+($L$178*Visualisation!$V$121)+($M$178*Visualisation!$V$121)+($N$178*Visualisation!$V$121)+($O$178*Visualisation!$V$121)+($P$178*Visualisation!$V$121)+($Q$178*Visualisation!$V$121)+($R$178*Visualisation!$V$121)</f>
        <v>0</v>
      </c>
      <c r="DB155" s="2"/>
      <c r="DD155" s="21">
        <f>(($Q$165*Visualisation!$V$121)+($Q$166*Visualisation!$V$121)+($Q$167*Visualisation!$V$121)+($Q$168*Visualisation!$V$121)+($Q$169*Visualisation!$V$121)+($Q$170*Visualisation!$V$121)+($Q$171*Visualisation!$V$121)+($Q$172*Visualisation!$V$121)+($Q$173*Visualisation!$V$121)+($Q$174*Visualisation!$V$121)+($Q$175*Visualisation!$V$121)+($Q$176*Visualisation!$V$121)+($Q$177*Visualisation!$V$121)+($Q$178*Visualisation!$V$121)+($Q$179*Visualisation!$V$121)+($Q$180*Visualisation!$V$121))*$BD$86</f>
        <v>0</v>
      </c>
      <c r="DE155" s="21">
        <f>($C$179*Visualisation!$V$121)+($D$179*Visualisation!$V$121)+($E$179*Visualisation!$V$121)+($F$179*Visualisation!$V$121)+($G$179*Visualisation!$V$121)+($H$179*Visualisation!$V$121)+($I$179*Visualisation!$V$121)+($J$179*Visualisation!$V$121)+($K$179*Visualisation!$V$121)+($L$179*Visualisation!$V$121)+($M$179*Visualisation!$V$121)+($N$179*Visualisation!$V$121)+($O$179*Visualisation!$V$121)+($P$179*Visualisation!$V$121)+($Q$179*Visualisation!$V$121)+($R$179*Visualisation!$V$121)</f>
        <v>0</v>
      </c>
      <c r="DF155" s="2"/>
      <c r="DH155" s="21">
        <f>(($R$165*Visualisation!$V$121)+($R$166*Visualisation!$V$121)+($R$167*Visualisation!$V$121)+($R$168*Visualisation!$V$121)+($R$169*Visualisation!$V$121)+($R$170*Visualisation!$V$121)+($R$171*Visualisation!$V$121)+($R$172*Visualisation!$V$121)+($R$173*Visualisation!$V$121)+($R$174*Visualisation!$V$121)+($R$175*Visualisation!$V$121)+($R$176*Visualisation!$V$121)+($R$177*Visualisation!$V$121)+($R$178*Visualisation!$V$121)+($R$179*Visualisation!$V$121)+($R$180*Visualisation!$V$121))*$BD$86</f>
        <v>0</v>
      </c>
      <c r="DI155" s="21">
        <f>($C$180*Visualisation!$V$121)+($D$180*Visualisation!$V$121)+($E$180*Visualisation!$V$121)+($F$180*Visualisation!$V$121)+($G$180*Visualisation!$V$121)+($H$180*Visualisation!$V$121)+($I$180*Visualisation!$V$121)+($J$180*Visualisation!$V$121)+($K$180*Visualisation!$V$121)+($L$180*Visualisation!$V$121)+($M$180*Visualisation!$V$121)+($N$180*Visualisation!$V$121)+($O$180*Visualisation!$V$121)+($P$180*Visualisation!$V$121)+($Q$180*Visualisation!$V$121)+($R$180*Visualisation!$V$121)</f>
        <v>0</v>
      </c>
      <c r="DJ155" s="2"/>
      <c r="DO155" s="253"/>
    </row>
    <row r="156" spans="1:119" ht="14.1" customHeight="1">
      <c r="A156" s="35" t="s">
        <v>89</v>
      </c>
      <c r="B156" s="159" t="s">
        <v>85</v>
      </c>
      <c r="C156" s="163">
        <f>IF((Visualisation!$Q$67-Visualisation!E$67)&gt;0,(1-(EXP(-(((Visualisation!$Q$67-Visualisation!E$67)^2)/(2*($T$143^2)))))),0)</f>
        <v>0</v>
      </c>
      <c r="D156" s="163">
        <f>IF((Visualisation!$Q$67-Visualisation!F$67)&gt;0,(1-(EXP(-(((Visualisation!$Q$67-Visualisation!F$67)^2)/(2*($T$143^2)))))),0)</f>
        <v>0</v>
      </c>
      <c r="E156" s="163">
        <f>IF((Visualisation!$Q$67-Visualisation!G$67)&gt;0,(1-(EXP(-(((Visualisation!$Q$67-Visualisation!G$67)^2)/(2*($T$143^2)))))),0)</f>
        <v>0</v>
      </c>
      <c r="F156" s="163">
        <f>IF((Visualisation!$Q$67-Visualisation!H$67)&gt;0,(1-(EXP(-(((Visualisation!$Q$67-Visualisation!H$67)^2)/(2*($T$143^2)))))),0)</f>
        <v>0</v>
      </c>
      <c r="G156" s="163">
        <f>IF((Visualisation!$Q$67-Visualisation!I$67)&gt;0,(1-(EXP(-(((Visualisation!$Q$67-Visualisation!I$67)^2)/(2*($T$143^2)))))),0)</f>
        <v>0</v>
      </c>
      <c r="H156" s="163">
        <f>IF((Visualisation!$Q$67-Visualisation!J$67)&gt;0,(1-(EXP(-(((Visualisation!$Q$67-Visualisation!J$67)^2)/(2*($T$143^2)))))),0)</f>
        <v>0</v>
      </c>
      <c r="I156" s="163">
        <f>IF((Visualisation!$Q$67-Visualisation!K$67)&gt;0,(1-(EXP(-(((Visualisation!$Q$67-Visualisation!K$67)^2)/(2*($T$143^2)))))),0)</f>
        <v>0</v>
      </c>
      <c r="J156" s="163">
        <f>IF((Visualisation!$Q$67-Visualisation!L$67)&gt;0,(1-(EXP(-(((Visualisation!$Q$67-Visualisation!L$67)^2)/(2*($T$143^2)))))),0)</f>
        <v>0</v>
      </c>
      <c r="K156" s="163">
        <f>IF((Visualisation!$Q$67-Visualisation!M$67)&gt;0,(1-(EXP(-(((Visualisation!$Q$67-Visualisation!M$67)^2)/(2*($T$143^2)))))),0)</f>
        <v>0</v>
      </c>
      <c r="L156" s="163">
        <f>IF((Visualisation!$Q$67-Visualisation!N$67)&gt;0,(1-(EXP(-(((Visualisation!$Q$67-Visualisation!N$67)^2)/(2*($T$143^2)))))),0)</f>
        <v>0</v>
      </c>
      <c r="M156" s="163">
        <f>IF((Visualisation!$Q$67-Visualisation!O$67)&gt;0,(1-(EXP(-(((Visualisation!$Q$67-Visualisation!O$67)^2)/(2*($T$143^2)))))),0)</f>
        <v>0</v>
      </c>
      <c r="N156" s="163">
        <f>IF((Visualisation!$Q$67-Visualisation!P$67)&gt;0,(1-(EXP(-(((Visualisation!$Q$67-Visualisation!P$67)^2)/(2*($T$143^2)))))),0)</f>
        <v>0</v>
      </c>
      <c r="O156" s="163">
        <f>IF((Visualisation!$Q$67-Visualisation!Q$67)&gt;0,(1-(EXP(-(((Visualisation!$Q$67-Visualisation!Q$67)^2)/(2*($T$143^2)))))),0)</f>
        <v>0</v>
      </c>
      <c r="P156" s="163">
        <f>IF((Visualisation!$Q$67-Visualisation!R$67)&gt;0,(1-(EXP(-(((Visualisation!$Q$67-Visualisation!R$67)^2)/(2*($T$143^2)))))),0)</f>
        <v>0</v>
      </c>
      <c r="Q156" s="163">
        <f>IF((Visualisation!$Q$67-Visualisation!S$67)&gt;0,(1-(EXP(-(((Visualisation!$Q$67-Visualisation!S$67)^2)/(2*($T$143^2)))))),0)</f>
        <v>0</v>
      </c>
      <c r="R156" s="163">
        <f>IF((Visualisation!$Q$67-Visualisation!T$67)&gt;0,(1-(EXP(-(((Visualisation!$Q$67-Visualisation!T$67)^2)/(2*($T$143^2)))))),0)</f>
        <v>0</v>
      </c>
      <c r="S156" s="1"/>
      <c r="T156" s="1"/>
      <c r="U156" s="1"/>
      <c r="V156" s="1"/>
      <c r="W156" s="249"/>
      <c r="X156" s="2"/>
      <c r="Y156" s="2"/>
      <c r="Z156" s="2"/>
      <c r="AA156" s="188" t="s">
        <v>368</v>
      </c>
      <c r="AB156" s="21">
        <f>IFERROR((C93*Visualisation!$Q$117)+(C114*Visualisation!$Q$118)+(C135*Visualisation!$Q$119)+(C156*Visualisation!$Q$120)+(C177*Visualisation!$Q$121)+(C198*Visualisation!$Q$122)+(C219*Visualisation!$Q$123)+(C240*Visualisation!$Q$124)+(C261*Visualisation!$Q$125),"-")</f>
        <v>0.70754911780428209</v>
      </c>
      <c r="AC156" s="21">
        <f>IFERROR((D93*Visualisation!$Q$117)+(D114*Visualisation!$Q$118)+(D135*Visualisation!$Q$119)+(D156*Visualisation!$Q$120)+(D177*Visualisation!$Q$121)+(D198*Visualisation!$Q$122)+(D219*Visualisation!$Q$123)+(D240*Visualisation!$Q$124)+(D261*Visualisation!$Q$125),"-")</f>
        <v>0.70532357223034037</v>
      </c>
      <c r="AD156" s="21">
        <f>IFERROR((E93*Visualisation!$Q$117)+(E114*Visualisation!$Q$118)+(E135*Visualisation!$Q$119)+(E156*Visualisation!$Q$120)+(E177*Visualisation!$Q$121)+(E198*Visualisation!$Q$122)+(E219*Visualisation!$Q$123)+(E240*Visualisation!$Q$124)+(E261*Visualisation!$Q$125),"-")</f>
        <v>0.31761966297646482</v>
      </c>
      <c r="AE156" s="21">
        <f>IFERROR((F93*Visualisation!$Q$117)+(F114*Visualisation!$Q$118)+(F135*Visualisation!$Q$119)+(F156*Visualisation!$Q$120)+(F177*Visualisation!$Q$121)+(F198*Visualisation!$Q$122)+(F219*Visualisation!$Q$123)+(F240*Visualisation!$Q$124)+(F261*Visualisation!$Q$125),"-")</f>
        <v>0.7315374839164086</v>
      </c>
      <c r="AF156" s="21">
        <f>IFERROR((G93*Visualisation!$Q$117)+(G114*Visualisation!$Q$118)+(G135*Visualisation!$Q$119)+(G156*Visualisation!$Q$120)+(G177*Visualisation!$Q$121)+(G198*Visualisation!$Q$122)+(G219*Visualisation!$Q$123)+(G240*Visualisation!$Q$124)+(G261*Visualisation!$Q$125),"-")</f>
        <v>0.73059427332998927</v>
      </c>
      <c r="AG156" s="21">
        <f>IFERROR((H93*Visualisation!$Q$117)+(H114*Visualisation!$Q$118)+(H135*Visualisation!$Q$119)+(H156*Visualisation!$Q$120)+(H177*Visualisation!$Q$121)+(H198*Visualisation!$Q$122)+(H219*Visualisation!$Q$123)+(H240*Visualisation!$Q$124)+(H261*Visualisation!$Q$125),"-")</f>
        <v>0.33836550969892332</v>
      </c>
      <c r="AH156" s="21">
        <f>IFERROR((I93*Visualisation!$Q$117)+(I114*Visualisation!$Q$118)+(I135*Visualisation!$Q$119)+(I156*Visualisation!$Q$120)+(I177*Visualisation!$Q$121)+(I198*Visualisation!$Q$122)+(I219*Visualisation!$Q$123)+(I240*Visualisation!$Q$124)+(I261*Visualisation!$Q$125),"-")</f>
        <v>0.74558988361911549</v>
      </c>
      <c r="AI156" s="21">
        <f>IFERROR((J93*Visualisation!$Q$117)+(J114*Visualisation!$Q$118)+(J135*Visualisation!$Q$119)+(J156*Visualisation!$Q$120)+(J177*Visualisation!$Q$121)+(J198*Visualisation!$Q$122)+(J219*Visualisation!$Q$123)+(J240*Visualisation!$Q$124)+(J261*Visualisation!$Q$125),"-")</f>
        <v>0.74545989891926756</v>
      </c>
      <c r="AJ156" s="21">
        <f>IFERROR((K93*Visualisation!$Q$117)+(K114*Visualisation!$Q$118)+(K135*Visualisation!$Q$119)+(K156*Visualisation!$Q$120)+(K177*Visualisation!$Q$121)+(K198*Visualisation!$Q$122)+(K219*Visualisation!$Q$123)+(K240*Visualisation!$Q$124)+(K261*Visualisation!$Q$125),"-")</f>
        <v>0.36929834081552243</v>
      </c>
      <c r="AK156" s="21">
        <f>IFERROR((L93*Visualisation!$Q$117)+(L114*Visualisation!$Q$118)+(L135*Visualisation!$Q$119)+(L156*Visualisation!$Q$120)+(L177*Visualisation!$Q$121)+(L198*Visualisation!$Q$122)+(L219*Visualisation!$Q$123)+(L240*Visualisation!$Q$124)+(L261*Visualisation!$Q$125),"-")</f>
        <v>0.73848911112365256</v>
      </c>
      <c r="AL156" s="21">
        <f>IFERROR((M93*Visualisation!$Q$117)+(M114*Visualisation!$Q$118)+(M135*Visualisation!$Q$119)+(M156*Visualisation!$Q$120)+(M177*Visualisation!$Q$121)+(M198*Visualisation!$Q$122)+(M219*Visualisation!$Q$123)+(M240*Visualisation!$Q$124)+(M261*Visualisation!$Q$125),"-")</f>
        <v>0.73783120237085098</v>
      </c>
      <c r="AM156" s="21">
        <f>IFERROR((N93*Visualisation!$Q$117)+(N114*Visualisation!$Q$118)+(N135*Visualisation!$Q$119)+(N156*Visualisation!$Q$120)+(N177*Visualisation!$Q$121)+(N198*Visualisation!$Q$122)+(N219*Visualisation!$Q$123)+(N240*Visualisation!$Q$124)+(N261*Visualisation!$Q$125),"-")</f>
        <v>0.36053968771168077</v>
      </c>
      <c r="AN156" s="21">
        <f>IFERROR((O93*Visualisation!$Q$117)+(O114*Visualisation!$Q$118)+(O135*Visualisation!$Q$119)+(O156*Visualisation!$Q$120)+(O177*Visualisation!$Q$121)+(O198*Visualisation!$Q$122)+(O219*Visualisation!$Q$123)+(O240*Visualisation!$Q$124)+(O261*Visualisation!$Q$125),"-")</f>
        <v>0</v>
      </c>
      <c r="AO156" s="21">
        <f>IFERROR((P93*Visualisation!$Q$117)+(P114*Visualisation!$Q$118)+(P135*Visualisation!$Q$119)+(P156*Visualisation!$Q$120)+(P177*Visualisation!$Q$121)+(P198*Visualisation!$Q$122)+(P219*Visualisation!$Q$123)+(P240*Visualisation!$Q$124)+(P261*Visualisation!$Q$125),"-")</f>
        <v>0.71345366595016979</v>
      </c>
      <c r="AP156" s="21">
        <f>IFERROR((Q93*Visualisation!$Q$117)+(Q114*Visualisation!$Q$118)+(Q135*Visualisation!$Q$119)+(Q156*Visualisation!$Q$120)+(Q177*Visualisation!$Q$121)+(Q198*Visualisation!$Q$122)+(Q219*Visualisation!$Q$123)+(Q240*Visualisation!$Q$124)+(Q261*Visualisation!$Q$125),"-")</f>
        <v>0.23626757494170933</v>
      </c>
      <c r="AQ156" s="202">
        <f>IFERROR((R93*Visualisation!$Q$117)+(R114*Visualisation!$Q$118)+(R135*Visualisation!$Q$119)+(R156*Visualisation!$Q$120)+(R177*Visualisation!$Q$121)+(R198*Visualisation!$Q$122)+(R219*Visualisation!$Q$123)+(R240*Visualisation!$Q$124)+(R261*Visualisation!$Q$125),"-")</f>
        <v>0.19745873980494438</v>
      </c>
      <c r="AR156" s="21">
        <f t="shared" si="14"/>
        <v>8.3753777252133208</v>
      </c>
      <c r="AS156" s="1"/>
      <c r="AT156" s="1"/>
      <c r="AU156" s="1"/>
      <c r="AV156" s="249"/>
      <c r="AX156" s="11"/>
      <c r="AY156" s="225" t="s">
        <v>258</v>
      </c>
      <c r="AZ156" s="21">
        <f>(($C$186*Visualisation!$V$122)+($C$187*Visualisation!$V$122)+($C$188*Visualisation!$V$122)+($C$189*Visualisation!$V$122)+($C$190*Visualisation!$V$122)+($C$191*Visualisation!$V$122)+($C$192*Visualisation!$V$122)+($C$193*Visualisation!$V$122)+($C$194*Visualisation!$V$122)+($C$195*Visualisation!$V$122)+($C$196*Visualisation!$V$122)+($C$197*Visualisation!$V$122)+($C$198*Visualisation!$V$122)+($C$199*Visualisation!$V$122)+($C$200*Visualisation!$V$122)+($C$201*Visualisation!$V$122))*$BD$86</f>
        <v>0</v>
      </c>
      <c r="BA156" s="21">
        <f>($C$186*Visualisation!$V$122)+($D$186*Visualisation!$V$122)+($E$186*Visualisation!$V$122)+($F$186*Visualisation!$V$122)+($G$186*Visualisation!$V$122)+($H$186*Visualisation!$V$122)+($I$186*Visualisation!$V$122)+($J$186*Visualisation!$V$122)+($K$186*Visualisation!$V$122)+($L$186*Visualisation!$V$122)+($M$186*Visualisation!$V$122)+($N$186*Visualisation!$V$122)+($O$186*Visualisation!$V$122)+($P$186*Visualisation!$V$122)+($Q$186*Visualisation!$V$122)+($R$186*Visualisation!$V$122)</f>
        <v>0</v>
      </c>
      <c r="BB156" s="21"/>
      <c r="BC156" s="21"/>
      <c r="BD156" s="21">
        <f>(($D$186*Visualisation!$V$122)+($D$187*Visualisation!$V$122)+($D$188*Visualisation!$V$122)+($D$189*Visualisation!$V$122)+($D$190*Visualisation!$V$122)+($D$191*Visualisation!$V$122)+($D$192*Visualisation!$V$122)+($D$193*Visualisation!$V$122)+($D$194*Visualisation!$V$122)+($D$195*Visualisation!$V$122)+($D$196*Visualisation!$V$122)+($D$197*Visualisation!$V$122)+($D$198*Visualisation!$V$122)+($D$199*Visualisation!$V$122)+($D$200*Visualisation!$V$122)+($D$201*Visualisation!$V$122))*$BD$86</f>
        <v>0</v>
      </c>
      <c r="BE156" s="21">
        <f>($C$187*Visualisation!$V$122)+($D$187*Visualisation!$V$122)+($E$187*Visualisation!$V$122)+($F$187*Visualisation!$V$122)+($G$187*Visualisation!$V$122)+($H$187*Visualisation!$V$122)+($I$187*Visualisation!$V$122)+($J$187*Visualisation!$V$122)+($K$187*Visualisation!$V$122)+($L$187*Visualisation!$V$122)+($M$187*Visualisation!$V$122)+($N$187*Visualisation!$V$122)+($O$187*Visualisation!$V$122)+($P$187*Visualisation!$V$122)+($Q$187*Visualisation!$V$122)+($R$187*Visualisation!$V$122)</f>
        <v>0</v>
      </c>
      <c r="BF156" s="21"/>
      <c r="BG156" s="21"/>
      <c r="BH156" s="21">
        <f>(($E$186*Visualisation!$V$122)+($E$187*Visualisation!$V$122)+($E$188*Visualisation!$V$122)+($E$189*Visualisation!$V$122)+($E$190*Visualisation!$V$122)+($E$191*Visualisation!$V$122)+($E$192*Visualisation!$V$122)+($E$193*Visualisation!$V$122)+($E$194*Visualisation!$V$122)+($E$195*Visualisation!$V$122)+($E$196*Visualisation!$V$122)+($E$197*Visualisation!$V$122)+($E$198*Visualisation!$V$122)+($E$199*Visualisation!$V$122)+($E$200*Visualisation!$V$122)+($E$201*Visualisation!$V$122))*$BD$86</f>
        <v>0</v>
      </c>
      <c r="BI156" s="21">
        <f>($C$188*Visualisation!$V$122)+($D$188*Visualisation!$V$122)+($E$188*Visualisation!$V$122)+($F$188*Visualisation!$V$122)+($G$188*Visualisation!$V$122)+($H$188*Visualisation!$V$122)+($I$188*Visualisation!$V$122)+($J$188*Visualisation!$V$122)+($K$188*Visualisation!$V$122)+($L$188*Visualisation!$V$122)+($M$188*Visualisation!$V$122)+($N$188*Visualisation!$V$122)+($O$188*Visualisation!$V$122)+($P$188*Visualisation!$V$122)+($Q$188*Visualisation!$V$122)+($R$188*Visualisation!$V$122)</f>
        <v>0</v>
      </c>
      <c r="BJ156" s="21"/>
      <c r="BK156" s="21"/>
      <c r="BL156" s="21">
        <f>(($F$186*Visualisation!$V$122)+($F$187*Visualisation!$V$122)+($F$188*Visualisation!$V$122)+($F$189*Visualisation!$V$122)+($F$190*Visualisation!$V$122)+($F$191*Visualisation!$V$122)+($F$192*Visualisation!$V$122)+($F$193*Visualisation!$V$122)+($F$194*Visualisation!$V$122)+($F$195*Visualisation!$V$122)+($F$196*Visualisation!$V$122)+($F$197*Visualisation!$V$122)+($F$198*Visualisation!$V$122)+($F$199*Visualisation!$V$122)+($F$200*Visualisation!$V$122)+($F$201*Visualisation!$V$122))*$BD$86</f>
        <v>0</v>
      </c>
      <c r="BM156" s="21">
        <f>($C$189*Visualisation!$V$122)+($D$189*Visualisation!$V$122)+($E$189*Visualisation!$V$122)+($F$189*Visualisation!$V$122)+($G$189*Visualisation!$V$122)+($H$189*Visualisation!$V$122)+($I$189*Visualisation!$V$122)+($J$189*Visualisation!$V$122)+($K$189*Visualisation!$V$122)+($L$189*Visualisation!$V$122)+($M$189*Visualisation!$V$122)+($N$189*Visualisation!$V$122)+($O$189*Visualisation!$V$122)+($P$189*Visualisation!$V$122)+($Q$189*Visualisation!$V$122)+($R$189*Visualisation!$V$122)</f>
        <v>0</v>
      </c>
      <c r="BN156" s="21"/>
      <c r="BO156" s="21"/>
      <c r="BP156" s="21">
        <f>(($G$186*Visualisation!$V$122)+($G$187*Visualisation!$V$122)+($G$188*Visualisation!$V$122)+($G$189*Visualisation!$V$122)+($G$190*Visualisation!$V$122)+($G$191*Visualisation!$V$122)+($G$192*Visualisation!$V$122)+($G$193*Visualisation!$V$122)+($G$194*Visualisation!$V$122)+($G$195*Visualisation!$V$122)+($G$196*Visualisation!$V$122)+($G$197*Visualisation!$V$122)+($G$198*Visualisation!$V$122)+($G$199*Visualisation!$V$122)+($G$200*Visualisation!$V$122)+($G$201*Visualisation!$V$122))*$BD$86</f>
        <v>0</v>
      </c>
      <c r="BQ156" s="21">
        <f>($C$190*Visualisation!$V$122)+($D$190*Visualisation!$V$122)+($E$190*Visualisation!$V$122)+($F$190*Visualisation!$V$122)+($G$190*Visualisation!$V$122)+($H$190*Visualisation!$V$122)+($I$190*Visualisation!$V$122)+($J$190*Visualisation!$V$122)+($K$190*Visualisation!$V$122)+($L$190*Visualisation!$V$122)+($M$190*Visualisation!$V$122)+($N$190*Visualisation!$V$122)+($O$190*Visualisation!$V$122)+($P$190*Visualisation!$V$122)+($Q$190*Visualisation!$V$122)+($R$190*Visualisation!$V$122)</f>
        <v>0</v>
      </c>
      <c r="BR156" s="21"/>
      <c r="BS156" s="21"/>
      <c r="BT156" s="21">
        <f>(($H$186*Visualisation!$V$122)+($H$187*Visualisation!$V$122)+($H$188*Visualisation!$V$122)+($H$189*Visualisation!$V$122)+($H$190*Visualisation!$V$122)+($H$191*Visualisation!$V$122)+($H$192*Visualisation!$V$122)+($H$193*Visualisation!$V$122)+($H$194*Visualisation!$V$122)+($H$195*Visualisation!$V$122)+($H$196*Visualisation!$V$122)+($H$197*Visualisation!$V$122)+($H$198*Visualisation!$V$122)+($H$199*Visualisation!$V$122)+($H$200*Visualisation!$V$122)+($H$201*Visualisation!$V$122))*$BD$86</f>
        <v>0</v>
      </c>
      <c r="BU156" s="21">
        <f>($C$191*Visualisation!$V$122)+($D$191*Visualisation!$V$122)+($E$191*Visualisation!$V$122)+($F$191*Visualisation!$V$122)+($G$191*Visualisation!$V$122)+($H$191*Visualisation!$V$122)+($I$191*Visualisation!$V$122)+($J$191*Visualisation!$V$122)+($K$191*Visualisation!$V$122)+($L$191*Visualisation!$V$122)+($M$191*Visualisation!$V$122)+($N$191*Visualisation!$V$122)+($O$191*Visualisation!$V$122)+($P$191*Visualisation!$V$122)+($Q$191*Visualisation!$V$122)+($R$191*Visualisation!$V$122)</f>
        <v>0</v>
      </c>
      <c r="BV156" s="21"/>
      <c r="BW156" s="21"/>
      <c r="BX156" s="21">
        <f>(($I$186*Visualisation!$V$122)+($I$187*Visualisation!$V$122)+($I$188*Visualisation!$V$122)+($I$189*Visualisation!$V$122)+($I$190*Visualisation!$V$122)+($I$191*Visualisation!$V$122)+($I$192*Visualisation!$V$122)+($I$193*Visualisation!$V$122)+($I$194*Visualisation!$V$122)+($I$195*Visualisation!$V$122)+($I$196*Visualisation!$V$122)+($I$197*Visualisation!$V$122)+($I$198*Visualisation!$V$122)+($I$199*Visualisation!$V$122)+($I$200*Visualisation!$V$122)+($I$201*Visualisation!$V$122))*$BD$86</f>
        <v>0</v>
      </c>
      <c r="BY156" s="21">
        <f>($C$192*Visualisation!$V$122)+($D$192*Visualisation!$V$122)+($E$192*Visualisation!$V$122)+($F$192*Visualisation!$V$122)+($G$192*Visualisation!$V$122)+($H$192*Visualisation!$V$122)+($I$192*Visualisation!$V$122)+($J$192*Visualisation!$V$122)+($K$192*Visualisation!$V$122)+($L$192*Visualisation!$V$122)+($M$192*Visualisation!$V$122)+($N$192*Visualisation!$V$122)+($O$192*Visualisation!$V$122)+($P$192*Visualisation!$V$122)+($Q$192*Visualisation!$V$122)+($R$192*Visualisation!$V$122)</f>
        <v>0</v>
      </c>
      <c r="BZ156" s="2"/>
      <c r="CB156" s="21">
        <f>(($J$186*Visualisation!$V$122)+($J$187*Visualisation!$V$122)+($J$188*Visualisation!$V$122)+($J$189*Visualisation!$V$122)+($J$190*Visualisation!$V$122)+($J$191*Visualisation!$V$122)+($J$192*Visualisation!$V$122)+($J$193*Visualisation!$V$122)+($J$194*Visualisation!$V$122)+($J$195*Visualisation!$V$122)+($J$196*Visualisation!$V$122)+($J$197*Visualisation!$V$122)+($J$198*Visualisation!$V$122)+($J$199*Visualisation!$V$122)+($J$200*Visualisation!$V$122)+($J$201*Visualisation!$V$122))*$BD$86</f>
        <v>0</v>
      </c>
      <c r="CC156" s="21">
        <f>($C$193*Visualisation!$V$122)+($D$193*Visualisation!$V$122)+($E$193*Visualisation!$V$122)+($F$193*Visualisation!$V$122)+($G$193*Visualisation!$V$122)+($H$193*Visualisation!$V$122)+($I$193*Visualisation!$V$122)+($J$193*Visualisation!$V$122)+($K$193*Visualisation!$V$122)+($L$193*Visualisation!$V$122)+($M$193*Visualisation!$V$122)+($N$193*Visualisation!$V$122)+($O$193*Visualisation!$V$122)+($P$193*Visualisation!$V$122)+($Q$193*Visualisation!$V$122)+($R$193*Visualisation!$V$122)</f>
        <v>0</v>
      </c>
      <c r="CD156" s="2"/>
      <c r="CF156" s="21">
        <f>(($K$186*Visualisation!$V$122)+($K$187*Visualisation!$V$122)+($K$188*Visualisation!$V$122)+($K$189*Visualisation!$V$122)+($K$190*Visualisation!$V$122)+($K$191*Visualisation!$V$122)+($K$192*Visualisation!$V$122)+($K$193*Visualisation!$V$122)+($K$194*Visualisation!$V$122)+($K$195*Visualisation!$V$122)+($K$196*Visualisation!$V$122)+($K$197*Visualisation!$V$122)+($K$198*Visualisation!$V$122)+($K$199*Visualisation!$V$122)+($K$200*Visualisation!$V$122)+($K$201*Visualisation!$V$122))*$BD$86</f>
        <v>0</v>
      </c>
      <c r="CG156" s="21">
        <f>($C$194*Visualisation!$V$122)+($D$194*Visualisation!$V$122)+($E$194*Visualisation!$V$122)+($F$194*Visualisation!$V$122)+($G$194*Visualisation!$V$122)+($H$194*Visualisation!$V$122)+($I$194*Visualisation!$V$122)+($J$194*Visualisation!$V$122)+($K$194*Visualisation!$V$122)+($L$194*Visualisation!$V$122)+($M$194*Visualisation!$V$122)+($N$194*Visualisation!$V$122)+($O$194*Visualisation!$V$122)+($P$194*Visualisation!$V$122)+($Q$194*Visualisation!$V$122)+($R$194*Visualisation!$V$122)</f>
        <v>0</v>
      </c>
      <c r="CH156" s="2"/>
      <c r="CJ156" s="21">
        <f>(($L$186*Visualisation!$V$122)+($L$187*Visualisation!$V$122)+($L$188*Visualisation!$V$122)+($L$189*Visualisation!$V$122)+($L$190*Visualisation!$V$122)+($L$191*Visualisation!$V$122)+($L$192*Visualisation!$V$122)+($L$193*Visualisation!$V$122)+($L$194*Visualisation!$V$122)+($L$195*Visualisation!$V$122)+($L$196*Visualisation!$V$122)+($L$197*Visualisation!$V$122)+($L$198*Visualisation!$V$122)+($L$199*Visualisation!$V$122)+($L$200*Visualisation!$V$122)+($L$201*Visualisation!$V$122))*$BD$86</f>
        <v>0</v>
      </c>
      <c r="CK156" s="21">
        <f>($C$195*Visualisation!$V$122)+($D$195*Visualisation!$V$122)+($E$195*Visualisation!$V$122)+($F$195*Visualisation!$V$122)+($G$195*Visualisation!$V$122)+($H$195*Visualisation!$V$122)+($I$195*Visualisation!$V$122)+($J$195*Visualisation!$V$122)+($K$195*Visualisation!$V$122)+($L$195*Visualisation!$V$122)+($M$195*Visualisation!$V$122)+($N$195*Visualisation!$V$122)+($O$195*Visualisation!$V$122)+($P$195*Visualisation!$V$122)+($Q$195*Visualisation!$V$122)+($R$195*Visualisation!$V$122)</f>
        <v>0</v>
      </c>
      <c r="CL156" s="2"/>
      <c r="CN156" s="21">
        <f>(($M$186*Visualisation!$V$122)+($M$187*Visualisation!$V$122)+($M$188*Visualisation!$V$122)+($M$189*Visualisation!$V$122)+($M$190*Visualisation!$V$122)+($M$191*Visualisation!$V$122)+($M$192*Visualisation!$V$122)+($M$193*Visualisation!$V$122)+($M$194*Visualisation!$V$122)+($M$195*Visualisation!$V$122)+($M$196*Visualisation!$V$122)+($M$197*Visualisation!$V$122)+($M$198*Visualisation!$V$122)+($M$199*Visualisation!$V$122)+($M$200*Visualisation!$V$122)+($M$201*Visualisation!$V$122))*$BD$86</f>
        <v>0</v>
      </c>
      <c r="CO156" s="21">
        <f>($C$196*Visualisation!$V$122)+($D$196*Visualisation!$V$122)+($E$196*Visualisation!$V$122)+($F$196*Visualisation!$V$122)+($G$196*Visualisation!$V$122)+($H$196*Visualisation!$V$122)+($I$196*Visualisation!$V$122)+($J$196*Visualisation!$V$122)+($K$196*Visualisation!$V$122)+($L$196*Visualisation!$V$122)+($M$196*Visualisation!$V$122)+($N$196*Visualisation!$V$122)+($O$196*Visualisation!$V$122)+($P$196*Visualisation!$V$122)+($Q$196*Visualisation!$V$122)+($R$196*Visualisation!$V$122)</f>
        <v>0</v>
      </c>
      <c r="CP156" s="2"/>
      <c r="CR156" s="21">
        <f>(($N$186*Visualisation!$V$122)+($N$187*Visualisation!$V$122)+($N$188*Visualisation!$V$122)+($N$189*Visualisation!$V$122)+($N$190*Visualisation!$V$122)+($N$191*Visualisation!$V$122)+($N$192*Visualisation!$V$122)+($N$193*Visualisation!$V$122)+($N$194*Visualisation!$V$122)+($N$195*Visualisation!$V$122)+($N$196*Visualisation!$V$122)+($N$197*Visualisation!$V$122)+($N$198*Visualisation!$V$122)+($N$199*Visualisation!$V$122)+($N$200*Visualisation!$V$122)+($N$201*Visualisation!$V$122))*$BD$86</f>
        <v>0</v>
      </c>
      <c r="CS156" s="21">
        <f>($C$197*Visualisation!$V$122)+($D$197*Visualisation!$V$122)+($E$197*Visualisation!$V$122)+($F$197*Visualisation!$V$122)+($G$197*Visualisation!$V$122)+($H$197*Visualisation!$V$122)+($I$197*Visualisation!$V$122)+($J$197*Visualisation!$V$122)+($K$197*Visualisation!$V$122)+($L$197*Visualisation!$V$122)+($M$197*Visualisation!$V$122)+($N$197*Visualisation!$V$122)+($O$197*Visualisation!$V$122)+($P$197*Visualisation!$V$122)+($Q$197*Visualisation!$V$122)+($R$197*Visualisation!$V$122)</f>
        <v>0</v>
      </c>
      <c r="CT156" s="2"/>
      <c r="CV156" s="21">
        <f>(($O$186*Visualisation!$V$122)+($O$187*Visualisation!$V$122)+($O$188*Visualisation!$V$122)+($O$189*Visualisation!$V$122)+($O$190*Visualisation!$V$122)+($O$191*Visualisation!$V$122)+($O$192*Visualisation!$V$122)+($O$193*Visualisation!$V$122)+($O$194*Visualisation!$V$122)+($O$195*Visualisation!$V$122)+($O$196*Visualisation!$V$122)+($O$197*Visualisation!$V$122)+($O$198*Visualisation!$V$122)+($O$199*Visualisation!$V$122)+($O$200*Visualisation!$V$122)+($O$201*Visualisation!$V$122))*$BD$86</f>
        <v>0</v>
      </c>
      <c r="CW156" s="21">
        <f>($C$198*Visualisation!$V$122)+($D$198*Visualisation!$V$122)+($E$198*Visualisation!$V$122)+($F$198*Visualisation!$V$122)+($G$198*Visualisation!$V$122)+($H$198*Visualisation!$V$122)+($I$198*Visualisation!$V$122)+($J$198*Visualisation!$V$122)+($K$198*Visualisation!$V$122)+($L$198*Visualisation!$V$122)+($M$198*Visualisation!$V$122)+($N$198*Visualisation!$V$122)+($O$198*Visualisation!$V$122)+($P$198*Visualisation!$V$122)+($Q$198*Visualisation!$V$122)+($R$198*Visualisation!$V$122)</f>
        <v>0</v>
      </c>
      <c r="CX156" s="2"/>
      <c r="CZ156" s="21">
        <f>(($P$186*Visualisation!$V$122)+($P$187*Visualisation!$V$122)+($P$188*Visualisation!$V$122)+($P$189*Visualisation!$V$122)+($P$190*Visualisation!$V$122)+($P$191*Visualisation!$V$122)+($P$192*Visualisation!$V$122)+($P$193*Visualisation!$V$122)+($P$194*Visualisation!$V$122)+($P$195*Visualisation!$V$122)+($P$196*Visualisation!$V$122)+($P$197*Visualisation!$V$122)+($P$198*Visualisation!$V$122)+($P$199*Visualisation!$V$122)+($P$200*Visualisation!$V$122)+($P$201*Visualisation!$V$122))*$BD$86</f>
        <v>0</v>
      </c>
      <c r="DA156" s="21">
        <f>($C$199*Visualisation!$V$122)+($D$199*Visualisation!$V$122)+($E$199*Visualisation!$V$122)+($F$199*Visualisation!$V$122)+($G$199*Visualisation!$V$122)+($H$199*Visualisation!$V$122)+($I$199*Visualisation!$V$122)+($J$199*Visualisation!$V$122)+($K$199*Visualisation!$V$122)+($L$199*Visualisation!$V$122)+($M$199*Visualisation!$V$122)+($N$199*Visualisation!$V$122)+($O$199*Visualisation!$V$122)+($P$199*Visualisation!$V$122)+($Q$199*Visualisation!$V$122)+($R$199*Visualisation!$V$122)</f>
        <v>0</v>
      </c>
      <c r="DB156" s="2"/>
      <c r="DD156" s="21">
        <f>(($Q$186*Visualisation!$V$122)+($Q$187*Visualisation!$V$122)+($Q$188*Visualisation!$V$122)+($Q$189*Visualisation!$V$122)+($Q$190*Visualisation!$V$122)+($Q$191*Visualisation!$V$122)+($Q$192*Visualisation!$V$122)+($Q$193*Visualisation!$V$122)+($Q$194*Visualisation!$V$122)+($Q$195*Visualisation!$V$122)+($Q$196*Visualisation!$V$122)+($Q$197*Visualisation!$V$122)+($Q$198*Visualisation!$V$122)+($Q$199*Visualisation!$V$122)+($Q$200*Visualisation!$V$122)+($Q$201*Visualisation!$V$122))*$BD$86</f>
        <v>0</v>
      </c>
      <c r="DE156" s="21">
        <f>($C$200*Visualisation!$V$122)+($D$200*Visualisation!$V$122)+($E$200*Visualisation!$V$122)+($F$200*Visualisation!$V$122)+($G$200*Visualisation!$V$122)+($H$200*Visualisation!$V$122)+($I$200*Visualisation!$V$122)+($J$200*Visualisation!$V$122)+($K$200*Visualisation!$V$122)+($L$200*Visualisation!$V$122)+($M$200*Visualisation!$V$122)+($N$200*Visualisation!$V$122)+($O$200*Visualisation!$V$122)+($P$200*Visualisation!$V$122)+($Q$200*Visualisation!$V$122)+($R$200*Visualisation!$V$122)</f>
        <v>0</v>
      </c>
      <c r="DF156" s="2"/>
      <c r="DH156" s="21">
        <f>(($R$186*Visualisation!$V$122)+($R$187*Visualisation!$V$122)+($R$188*Visualisation!$V$122)+($R$189*Visualisation!$V$122)+($R$190*Visualisation!$V$122)+($R$191*Visualisation!$V$122)+($R$192*Visualisation!$V$122)+($R$193*Visualisation!$V$122)+($R$194*Visualisation!$V$122)+($R$195*Visualisation!$V$122)+($R$196*Visualisation!$V$122)+($R$197*Visualisation!$V$122)+($R$198*Visualisation!$V$122)+($R$199*Visualisation!$V$122)+($R$200*Visualisation!$V$122)+($R$201*Visualisation!$V$122))*$BD$86</f>
        <v>0</v>
      </c>
      <c r="DI156" s="21">
        <f>($C$201*Visualisation!$V$122)+($D$201*Visualisation!$V$122)+($E$201*Visualisation!$V$122)+($F$201*Visualisation!$V$122)+($G$201*Visualisation!$V$122)+($H$201*Visualisation!$V$122)+($I$201*Visualisation!$V$122)+($J$201*Visualisation!$V$122)+($K$201*Visualisation!$V$122)+($L$201*Visualisation!$V$122)+($M$201*Visualisation!$V$122)+($N$201*Visualisation!$V$122)+($O$201*Visualisation!$V$122)+($P$201*Visualisation!$V$122)+($Q$201*Visualisation!$V$122)+($R$201*Visualisation!$V$122)</f>
        <v>0</v>
      </c>
      <c r="DJ156" s="2"/>
      <c r="DO156" s="253"/>
    </row>
    <row r="157" spans="1:119" ht="14.1" customHeight="1">
      <c r="A157" s="35" t="s">
        <v>88</v>
      </c>
      <c r="B157" s="159" t="s">
        <v>303</v>
      </c>
      <c r="C157" s="163">
        <f>IF((Visualisation!$R$67-Visualisation!E$67)&gt;0,(1-(EXP(-(((Visualisation!$R$67-Visualisation!E$67)^2)/(2*($T$143^2)))))),0)</f>
        <v>0</v>
      </c>
      <c r="D157" s="163">
        <f>IF((Visualisation!$R$67-Visualisation!F$67)&gt;0,(1-(EXP(-(((Visualisation!$R$67-Visualisation!F$67)^2)/(2*($T$143^2)))))),0)</f>
        <v>0</v>
      </c>
      <c r="E157" s="163">
        <f>IF((Visualisation!$R$67-Visualisation!G$67)&gt;0,(1-(EXP(-(((Visualisation!$R$67-Visualisation!G$67)^2)/(2*($T$143^2)))))),0)</f>
        <v>0</v>
      </c>
      <c r="F157" s="163">
        <f>IF((Visualisation!$R$67-Visualisation!H$67)&gt;0,(1-(EXP(-(((Visualisation!$R$67-Visualisation!H$67)^2)/(2*($T$143^2)))))),0)</f>
        <v>0</v>
      </c>
      <c r="G157" s="163">
        <f>IF((Visualisation!$R$67-Visualisation!I$67)&gt;0,(1-(EXP(-(((Visualisation!$R$67-Visualisation!I$67)^2)/(2*($T$143^2)))))),0)</f>
        <v>0</v>
      </c>
      <c r="H157" s="163">
        <f>IF((Visualisation!$R$67-Visualisation!J$67)&gt;0,(1-(EXP(-(((Visualisation!$R$67-Visualisation!J$67)^2)/(2*($T$143^2)))))),0)</f>
        <v>2.5597862166604202E-6</v>
      </c>
      <c r="I157" s="163">
        <f>IF((Visualisation!$R$67-Visualisation!K$67)&gt;0,(1-(EXP(-(((Visualisation!$R$67-Visualisation!K$67)^2)/(2*($T$143^2)))))),0)</f>
        <v>0.38773748582643419</v>
      </c>
      <c r="J157" s="163">
        <f>IF((Visualisation!$R$67-Visualisation!L$67)&gt;0,(1-(EXP(-(((Visualisation!$R$67-Visualisation!L$67)^2)/(2*($T$143^2)))))),0)</f>
        <v>0.38811913798799247</v>
      </c>
      <c r="K157" s="163">
        <f>IF((Visualisation!$R$67-Visualisation!M$67)&gt;0,(1-(EXP(-(((Visualisation!$R$67-Visualisation!M$67)^2)/(2*($T$143^2)))))),0)</f>
        <v>0.43324047194495308</v>
      </c>
      <c r="L157" s="163">
        <f>IF((Visualisation!$R$67-Visualisation!N$67)&gt;0,(1-(EXP(-(((Visualisation!$R$67-Visualisation!N$67)^2)/(2*($T$143^2)))))),0)</f>
        <v>0</v>
      </c>
      <c r="M157" s="163">
        <f>IF((Visualisation!$R$67-Visualisation!O$67)&gt;0,(1-(EXP(-(((Visualisation!$R$67-Visualisation!O$67)^2)/(2*($T$143^2)))))),0)</f>
        <v>0</v>
      </c>
      <c r="N157" s="163">
        <f>IF((Visualisation!$R$67-Visualisation!P$67)&gt;0,(1-(EXP(-(((Visualisation!$R$67-Visualisation!P$67)^2)/(2*($T$143^2)))))),0)</f>
        <v>0</v>
      </c>
      <c r="O157" s="163">
        <f>IF((Visualisation!$R$67-Visualisation!Q$67)&gt;0,(1-(EXP(-(((Visualisation!$R$67-Visualisation!Q$67)^2)/(2*($T$143^2)))))),0)</f>
        <v>0.98151582010211436</v>
      </c>
      <c r="P157" s="163">
        <f>IF((Visualisation!$R$67-Visualisation!R$67)&gt;0,(1-(EXP(-(((Visualisation!$R$67-Visualisation!R$67)^2)/(2*($T$143^2)))))),0)</f>
        <v>0</v>
      </c>
      <c r="Q157" s="163">
        <f>IF((Visualisation!$R$67-Visualisation!S$67)&gt;0,(1-(EXP(-(((Visualisation!$R$67-Visualisation!S$67)^2)/(2*($T$143^2)))))),0)</f>
        <v>0</v>
      </c>
      <c r="R157" s="163">
        <f>IF((Visualisation!$R$67-Visualisation!T$67)&gt;0,(1-(EXP(-(((Visualisation!$R$67-Visualisation!T$67)^2)/(2*($T$143^2)))))),0)</f>
        <v>0</v>
      </c>
      <c r="S157" s="1"/>
      <c r="T157" s="1"/>
      <c r="U157" s="1"/>
      <c r="V157" s="19"/>
      <c r="W157" s="256"/>
      <c r="X157" s="2"/>
      <c r="Y157" s="2"/>
      <c r="Z157" s="2"/>
      <c r="AA157" s="188" t="s">
        <v>193</v>
      </c>
      <c r="AB157" s="21">
        <f>IFERROR((C94*Visualisation!$Q$117)+(C115*Visualisation!$Q$118)+(C136*Visualisation!$Q$119)+(C157*Visualisation!$Q$120)+(C178*Visualisation!$Q$121)+(C199*Visualisation!$Q$122)+(C220*Visualisation!$Q$123)+(C241*Visualisation!$Q$124)+(C262*Visualisation!$Q$125),"-")</f>
        <v>1.4857822116600139E-3</v>
      </c>
      <c r="AC157" s="21">
        <f>IFERROR((D94*Visualisation!$Q$117)+(D115*Visualisation!$Q$118)+(D136*Visualisation!$Q$119)+(D157*Visualisation!$Q$120)+(D178*Visualisation!$Q$121)+(D199*Visualisation!$Q$122)+(D220*Visualisation!$Q$123)+(D241*Visualisation!$Q$124)+(D262*Visualisation!$Q$125),"-")</f>
        <v>1.2386105571697836E-3</v>
      </c>
      <c r="AD157" s="21">
        <f>IFERROR((E94*Visualisation!$Q$117)+(E115*Visualisation!$Q$118)+(E136*Visualisation!$Q$119)+(E157*Visualisation!$Q$120)+(E178*Visualisation!$Q$121)+(E199*Visualisation!$Q$122)+(E220*Visualisation!$Q$123)+(E241*Visualisation!$Q$124)+(E262*Visualisation!$Q$125),"-")</f>
        <v>3.3169239457728764E-4</v>
      </c>
      <c r="AE157" s="21">
        <f>IFERROR((F94*Visualisation!$Q$117)+(F115*Visualisation!$Q$118)+(F136*Visualisation!$Q$119)+(F157*Visualisation!$Q$120)+(F178*Visualisation!$Q$121)+(F199*Visualisation!$Q$122)+(F220*Visualisation!$Q$123)+(F241*Visualisation!$Q$124)+(F262*Visualisation!$Q$125),"-")</f>
        <v>1.3280399433426482E-2</v>
      </c>
      <c r="AF157" s="21">
        <f>IFERROR((G94*Visualisation!$Q$117)+(G115*Visualisation!$Q$118)+(G136*Visualisation!$Q$119)+(G157*Visualisation!$Q$120)+(G178*Visualisation!$Q$121)+(G199*Visualisation!$Q$122)+(G220*Visualisation!$Q$123)+(G241*Visualisation!$Q$124)+(G262*Visualisation!$Q$125),"-")</f>
        <v>1.1219082595795528E-2</v>
      </c>
      <c r="AG157" s="21">
        <f>IFERROR((H94*Visualisation!$Q$117)+(H115*Visualisation!$Q$118)+(H136*Visualisation!$Q$119)+(H157*Visualisation!$Q$120)+(H178*Visualisation!$Q$121)+(H199*Visualisation!$Q$122)+(H220*Visualisation!$Q$123)+(H241*Visualisation!$Q$124)+(H262*Visualisation!$Q$125),"-")</f>
        <v>1.416999264175095E-2</v>
      </c>
      <c r="AH157" s="21">
        <f>IFERROR((I94*Visualisation!$Q$117)+(I115*Visualisation!$Q$118)+(I136*Visualisation!$Q$119)+(I157*Visualisation!$Q$120)+(I178*Visualisation!$Q$121)+(I199*Visualisation!$Q$122)+(I220*Visualisation!$Q$123)+(I241*Visualisation!$Q$124)+(I262*Visualisation!$Q$125),"-")</f>
        <v>0.14837379956997085</v>
      </c>
      <c r="AI157" s="21">
        <f>IFERROR((J94*Visualisation!$Q$117)+(J115*Visualisation!$Q$118)+(J136*Visualisation!$Q$119)+(J157*Visualisation!$Q$120)+(J178*Visualisation!$Q$121)+(J199*Visualisation!$Q$122)+(J220*Visualisation!$Q$123)+(J241*Visualisation!$Q$124)+(J262*Visualisation!$Q$125),"-")</f>
        <v>0.14754722410497914</v>
      </c>
      <c r="AJ157" s="21">
        <f>IFERROR((K94*Visualisation!$Q$117)+(K115*Visualisation!$Q$118)+(K136*Visualisation!$Q$119)+(K157*Visualisation!$Q$120)+(K178*Visualisation!$Q$121)+(K199*Visualisation!$Q$122)+(K220*Visualisation!$Q$123)+(K241*Visualisation!$Q$124)+(K262*Visualisation!$Q$125),"-")</f>
        <v>0.13730177095233467</v>
      </c>
      <c r="AK157" s="21">
        <f>IFERROR((L94*Visualisation!$Q$117)+(L115*Visualisation!$Q$118)+(L136*Visualisation!$Q$119)+(L157*Visualisation!$Q$120)+(L178*Visualisation!$Q$121)+(L199*Visualisation!$Q$122)+(L220*Visualisation!$Q$123)+(L241*Visualisation!$Q$124)+(L262*Visualisation!$Q$125),"-")</f>
        <v>3.5447595771048168E-2</v>
      </c>
      <c r="AL157" s="21">
        <f>IFERROR((M94*Visualisation!$Q$117)+(M115*Visualisation!$Q$118)+(M136*Visualisation!$Q$119)+(M157*Visualisation!$Q$120)+(M178*Visualisation!$Q$121)+(M199*Visualisation!$Q$122)+(M220*Visualisation!$Q$123)+(M241*Visualisation!$Q$124)+(M262*Visualisation!$Q$125),"-")</f>
        <v>3.2934155815525015E-2</v>
      </c>
      <c r="AM157" s="21">
        <f>IFERROR((N94*Visualisation!$Q$117)+(N115*Visualisation!$Q$118)+(N136*Visualisation!$Q$119)+(N157*Visualisation!$Q$120)+(N178*Visualisation!$Q$121)+(N199*Visualisation!$Q$122)+(N220*Visualisation!$Q$123)+(N241*Visualisation!$Q$124)+(N262*Visualisation!$Q$125),"-")</f>
        <v>3.5693559190424801E-2</v>
      </c>
      <c r="AN157" s="21">
        <f>IFERROR((O94*Visualisation!$Q$117)+(O115*Visualisation!$Q$118)+(O136*Visualisation!$Q$119)+(O157*Visualisation!$Q$120)+(O178*Visualisation!$Q$121)+(O199*Visualisation!$Q$122)+(O220*Visualisation!$Q$123)+(O241*Visualisation!$Q$124)+(O262*Visualisation!$Q$125),"-")</f>
        <v>0.19661011349331126</v>
      </c>
      <c r="AO157" s="21">
        <f>IFERROR((P94*Visualisation!$Q$117)+(P115*Visualisation!$Q$118)+(P136*Visualisation!$Q$119)+(P157*Visualisation!$Q$120)+(P178*Visualisation!$Q$121)+(P199*Visualisation!$Q$122)+(P220*Visualisation!$Q$123)+(P241*Visualisation!$Q$124)+(P262*Visualisation!$Q$125),"-")</f>
        <v>0</v>
      </c>
      <c r="AP157" s="21">
        <f>IFERROR((Q94*Visualisation!$Q$117)+(Q115*Visualisation!$Q$118)+(Q136*Visualisation!$Q$119)+(Q157*Visualisation!$Q$120)+(Q178*Visualisation!$Q$121)+(Q199*Visualisation!$Q$122)+(Q220*Visualisation!$Q$123)+(Q241*Visualisation!$Q$124)+(Q262*Visualisation!$Q$125),"-")</f>
        <v>1.9912376726663308E-2</v>
      </c>
      <c r="AQ157" s="202">
        <f>IFERROR((R94*Visualisation!$Q$117)+(R115*Visualisation!$Q$118)+(R136*Visualisation!$Q$119)+(R157*Visualisation!$Q$120)+(R178*Visualisation!$Q$121)+(R199*Visualisation!$Q$122)+(R220*Visualisation!$Q$123)+(R241*Visualisation!$Q$124)+(R262*Visualisation!$Q$125),"-")</f>
        <v>8.8343340621403699E-2</v>
      </c>
      <c r="AR157" s="21">
        <f t="shared" si="14"/>
        <v>0.88388949608004108</v>
      </c>
      <c r="AS157" s="1"/>
      <c r="AT157" s="1"/>
      <c r="AU157" s="1"/>
      <c r="AV157" s="249"/>
      <c r="AX157" s="1"/>
      <c r="AY157" s="75" t="s">
        <v>259</v>
      </c>
      <c r="AZ157" s="21">
        <f>(($C$207*Visualisation!$V$123)+($C$208*Visualisation!$V$123)+($C$209*Visualisation!$V$123)+($C$210*Visualisation!$V$123)+($C$211*Visualisation!$V$123)+($C$212*Visualisation!$V$123)+($C$213*Visualisation!$V$123)+($C$214*Visualisation!$V$123)+($C$215*Visualisation!$V$123)+($C$216*Visualisation!$V$123)+($C$217*Visualisation!$V$123)+($C$218*Visualisation!$V$123)+($C$219*Visualisation!$V$123)+($C$220*Visualisation!$V$123)+($C$221*Visualisation!$V$123)+($C$222*Visualisation!$V$123))*$BD$86</f>
        <v>0</v>
      </c>
      <c r="BA157" s="21">
        <f>($C$207*Visualisation!$V$123)+($D$207*Visualisation!$V$123)+($E$207*Visualisation!$V$123)+($F$207*Visualisation!$V$123)+($G$207*Visualisation!$V$123)+($H$207*Visualisation!$V$123)+($I$207*Visualisation!$V$123)+($J$207*Visualisation!$V$123)+($K$207*Visualisation!$V$123)+($L$207*Visualisation!$V$123)+($M$207*Visualisation!$V$123)+($N$207*Visualisation!$V$123)+($O$207*Visualisation!$V$123)+($P$207*Visualisation!$V$123)+($Q$207*Visualisation!$V$123)+($R$207*Visualisation!$V$123)</f>
        <v>0</v>
      </c>
      <c r="BB157" s="21"/>
      <c r="BC157" s="21"/>
      <c r="BD157" s="21">
        <f>(($D$207*Visualisation!$V$123)+($D$208*Visualisation!$V$123)+($D$209*Visualisation!$V$123)+($D$210*Visualisation!$V$123)+($D$211*Visualisation!$V$123)+($D$212*Visualisation!$V$123)+($D$213*Visualisation!$V$123)+($D$214*Visualisation!$V$123)+($D$215*Visualisation!$V$123)+($D$216*Visualisation!$V$123)+($D$217*Visualisation!$V$123)+($D$218*Visualisation!$V$123)+($D$219*Visualisation!$V$123)+($D$220*Visualisation!$V$123)+($D$221*Visualisation!$V$123)+($D$222*Visualisation!$V$123))*$BD$86</f>
        <v>0</v>
      </c>
      <c r="BE157" s="21">
        <f>($C$208*Visualisation!$V$123)+($D$208*Visualisation!$V$123)+($E$208*Visualisation!$V$123)+($F$208*Visualisation!$V$123)+($G$208*Visualisation!$V$123)+($H$208*Visualisation!$V$123)+($I$208*Visualisation!$V$123)+($J$208*Visualisation!$V$123)+($K$208*Visualisation!$V$123)+($L$208*Visualisation!$V$123)+($M$208*Visualisation!$V$123)+($N$208*Visualisation!$V$123)+($O$208*Visualisation!$V$123)+($P$208*Visualisation!$V$123)+($Q$208*Visualisation!$V$123)+($R$208*Visualisation!$V$123)</f>
        <v>0</v>
      </c>
      <c r="BF157" s="21"/>
      <c r="BG157" s="21"/>
      <c r="BH157" s="21">
        <f>(($E$207*Visualisation!$V$123)+($E$208*Visualisation!$V$123)+($E$209*Visualisation!$V$123)+($E$210*Visualisation!$V$123)+($E$211*Visualisation!$V$123)+($E$212*Visualisation!$V$123)+($E$213*Visualisation!$V$123)+($E$214*Visualisation!$V$123)+($E$215*Visualisation!$V$123)+($E$216*Visualisation!$V$123)+($E$217*Visualisation!$V$123)+($E$218*Visualisation!$V$123)+($E$219*Visualisation!$V$123)+($E$220*Visualisation!$V$123)+($E$221*Visualisation!$V$123)+($E$222*Visualisation!$V$123))*$BD$86</f>
        <v>0</v>
      </c>
      <c r="BI157" s="21">
        <f>($C$209*Visualisation!$V$123)+($D$209*Visualisation!$V$123)+($E$209*Visualisation!$V$123)+($F$209*Visualisation!$V$123)+($G$209*Visualisation!$V$123)+($H$209*Visualisation!$V$123)+($I$209*Visualisation!$V$123)+($J$209*Visualisation!$V$123)+($K$209*Visualisation!$V$123)+($L$209*Visualisation!$V$123)+($M$209*Visualisation!$V$123)+($N$209*Visualisation!$V$123)+($O$209*Visualisation!$V$123)+($P$209*Visualisation!$V$123)+($Q$209*Visualisation!$V$123)+($R$209*Visualisation!$V$123)</f>
        <v>0</v>
      </c>
      <c r="BJ157" s="21"/>
      <c r="BK157" s="21"/>
      <c r="BL157" s="21">
        <f>(($F$207*Visualisation!$V$123)+($F$208*Visualisation!$V$123)+($F$209*Visualisation!$V$123)+($F$210*Visualisation!$V$123)+($F$211*Visualisation!$V$123)+($F$212*Visualisation!$V$123)+($F$213*Visualisation!$V$123)+($F$214*Visualisation!$V$123)+($F$215*Visualisation!$V$123)+($F$216*Visualisation!$V$123)+($F$217*Visualisation!$V$123)+($F$218*Visualisation!$V$123)+($F$219*Visualisation!$V$123)+($F$220*Visualisation!$V$123)+($F$221*Visualisation!$V$123)+($F$222*Visualisation!$V$123))*$BD$86</f>
        <v>0</v>
      </c>
      <c r="BM157" s="21">
        <f>($C$210*Visualisation!$V$123)+($D$210*Visualisation!$V$123)+($E$210*Visualisation!$V$123)+($F$210*Visualisation!$V$123)+($G$210*Visualisation!$V$123)+($H$210*Visualisation!$V$123)+($I$210*Visualisation!$V$123)+($J$210*Visualisation!$V$123)+($K$210*Visualisation!$V$123)+($L$210*Visualisation!$V$123)+($M$210*Visualisation!$V$123)+($N$210*Visualisation!$V$123)+($O$210*Visualisation!$V$123)+($P$210*Visualisation!$V$123)+($Q$210*Visualisation!$V$123)+($R$210*Visualisation!$V$123)</f>
        <v>0</v>
      </c>
      <c r="BN157" s="21"/>
      <c r="BO157" s="21"/>
      <c r="BP157" s="21">
        <f>(($G$207*Visualisation!$V$123)+($G$208*Visualisation!$V$123)+($G$209*Visualisation!$V$123)+($G$210*Visualisation!$V$123)+($G$211*Visualisation!$V$123)+($G$212*Visualisation!$V$123)+($G$213*Visualisation!$V$123)+($G$214*Visualisation!$V$123)+($G$215*Visualisation!$V$123)+($G$216*Visualisation!$V$123)+($G$217*Visualisation!$V$123)+($G$218*Visualisation!$V$123)+($G$219*Visualisation!$V$123)+($G$220*Visualisation!$V$123)+($G$221*Visualisation!$V$123)+($G$222*Visualisation!$V$123))*$BD$86</f>
        <v>0</v>
      </c>
      <c r="BQ157" s="21">
        <f>($C$211*Visualisation!$V$123)+($D$211*Visualisation!$V$123)+($E$211*Visualisation!$V$123)+($F$211*Visualisation!$V$123)+($G$211*Visualisation!$V$123)+($H$211*Visualisation!$V$123)+($I$211*Visualisation!$V$123)+($J$211*Visualisation!$V$123)+($K$211*Visualisation!$V$123)+($L$211*Visualisation!$V$123)+($M$211*Visualisation!$V$123)+($N$211*Visualisation!$V$123)+($O$211*Visualisation!$V$123)+($P$211*Visualisation!$V$123)+($Q$211*Visualisation!$V$123)+($R$211*Visualisation!$V$123)</f>
        <v>0</v>
      </c>
      <c r="BR157" s="21"/>
      <c r="BS157" s="21"/>
      <c r="BT157" s="21">
        <f>(($H$207*Visualisation!$V$123)+($H$208*Visualisation!$V$123)+($H$209*Visualisation!$V$123)+($H$210*Visualisation!$V$123)+($H$211*Visualisation!$V$123)+($H$212*Visualisation!$V$123)+($H$213*Visualisation!$V$123)+($H$214*Visualisation!$V$123)+($H$215*Visualisation!$V$123)+($H$216*Visualisation!$V$123)+($H$217*Visualisation!$V$123)+($H$218*Visualisation!$V$123)+($H$219*Visualisation!$V$123)+($H$220*Visualisation!$V$123)+($H$221*Visualisation!$V$123)+($H$222*Visualisation!$V$123))*$BD$86</f>
        <v>0</v>
      </c>
      <c r="BU157" s="21">
        <f>($C$212*Visualisation!$V$123)+($D$212*Visualisation!$V$123)+($E$212*Visualisation!$V$123)+($F$212*Visualisation!$V$123)+($G$212*Visualisation!$V$123)+($H$212*Visualisation!$V$123)+($I$212*Visualisation!$V$123)+($J$212*Visualisation!$V$123)+($K$212*Visualisation!$V$123)+($L$212*Visualisation!$V$123)+($M$212*Visualisation!$V$123)+($N$212*Visualisation!$V$123)+($O$212*Visualisation!$V$123)+($P$212*Visualisation!$V$123)+($Q$212*Visualisation!$V$123)+($R$212*Visualisation!$V$123)</f>
        <v>0</v>
      </c>
      <c r="BV157" s="21"/>
      <c r="BW157" s="21"/>
      <c r="BX157" s="21">
        <f>(($I$207*Visualisation!$V$123)+($I$208*Visualisation!$V$123)+($I$209*Visualisation!$V$123)+($I$210*Visualisation!$V$123)+($I$211*Visualisation!$V$123)+($I$212*Visualisation!$V$123)+($I$213*Visualisation!$V$123)+($I$214*Visualisation!$V$123)+($I$215*Visualisation!$V$123)+($I$216*Visualisation!$V$123)+($I$217*Visualisation!$V$123)+($I$218*Visualisation!$V$123)+($I$219*Visualisation!$V$123)+($I$220*Visualisation!$V$123)+($I$221*Visualisation!$V$123)+($I$222*Visualisation!$V$123))*$BD$86</f>
        <v>0</v>
      </c>
      <c r="BY157" s="21">
        <f>($C$213*Visualisation!$V$123)+($D$213*Visualisation!$V$123)+($E$213*Visualisation!$V$123)+($F$213*Visualisation!$V$123)+($G$213*Visualisation!$V$123)+($H$213*Visualisation!$V$123)+($I$213*Visualisation!$V$123)+($J$213*Visualisation!$V$123)+($K$213*Visualisation!$V$123)+($L$213*Visualisation!$V$123)+($M$213*Visualisation!$V$123)+($N$213*Visualisation!$V$123)+($O$213*Visualisation!$V$123)+($P$213*Visualisation!$V$123)+($Q$213*Visualisation!$V$123)+($R$213*Visualisation!$V$123)</f>
        <v>0</v>
      </c>
      <c r="BZ157" s="2"/>
      <c r="CB157" s="21">
        <f>(($J$207*Visualisation!$V$123)+($J$208*Visualisation!$V$123)+($J$209*Visualisation!$V$123)+($J$210*Visualisation!$V$123)+($J$211*Visualisation!$V$123)+($J$212*Visualisation!$V$123)+($J$213*Visualisation!$V$123)+($J$214*Visualisation!$V$123)+($J$215*Visualisation!$V$123)+($J$216*Visualisation!$V$123)+($J$217*Visualisation!$V$123)+($J$218*Visualisation!$V$123)+($J$219*Visualisation!$V$123)+($J$220*Visualisation!$V$123)+($J$221*Visualisation!$V$123)+($J$222*Visualisation!$V$123))*$BD$86</f>
        <v>0</v>
      </c>
      <c r="CC157" s="21">
        <f>($C$214*Visualisation!$V$123)+($D$214*Visualisation!$V$123)+($E$214*Visualisation!$V$123)+($F$214*Visualisation!$V$123)+($G$214*Visualisation!$V$123)+($H$214*Visualisation!$V$123)+($I$214*Visualisation!$V$123)+($J$214*Visualisation!$V$123)+($K$214*Visualisation!$V$123)+($L$214*Visualisation!$V$123)+($M$214*Visualisation!$V$123)+($N$214*Visualisation!$V$123)+($O$214*Visualisation!$V$123)+($P$214*Visualisation!$V$123)+($Q$214*Visualisation!$V$123)+($R$214*Visualisation!$V$123)</f>
        <v>0</v>
      </c>
      <c r="CD157" s="2"/>
      <c r="CF157" s="21">
        <f>(($K$207*Visualisation!$V$123)+($K$208*Visualisation!$V$123)+($K$209*Visualisation!$V$123)+($K$210*Visualisation!$V$123)+($K$211*Visualisation!$V$123)+($K$212*Visualisation!$V$123)+($K$213*Visualisation!$V$123)+($K$214*Visualisation!$V$123)+($K$215*Visualisation!$V$123)+($K$216*Visualisation!$V$123)+($K$217*Visualisation!$V$123)+($K$218*Visualisation!$V$123)+($K$219*Visualisation!$V$123)+($K$220*Visualisation!$V$123)+($K$221*Visualisation!$V$123)+($K$222*Visualisation!$V$123))*$BD$86</f>
        <v>0</v>
      </c>
      <c r="CG157" s="21">
        <f>($C$215*Visualisation!$V$123)+($D$215*Visualisation!$V$123)+($E$215*Visualisation!$V$123)+($F$215*Visualisation!$V$123)+($G$215*Visualisation!$V$123)+($H$215*Visualisation!$V$123)+($I$215*Visualisation!$V$123)+($J$215*Visualisation!$V$123)+($K$215*Visualisation!$V$123)+($L$215*Visualisation!$V$123)+($M$215*Visualisation!$V$123)+($N$215*Visualisation!$V$123)+($O$215*Visualisation!$V$123)+($P$215*Visualisation!$V$123)+($Q$215*Visualisation!$V$123)+($R$215*Visualisation!$V$123)</f>
        <v>0</v>
      </c>
      <c r="CH157" s="2"/>
      <c r="CJ157" s="21">
        <f>(($L$207*Visualisation!$V$123)+($L$208*Visualisation!$V$123)+($L$209*Visualisation!$V$123)+($L$210*Visualisation!$V$123)+($L$211*Visualisation!$V$123)+($L$212*Visualisation!$V$123)+($L$213*Visualisation!$V$123)+($L$214*Visualisation!$V$123)+($L$215*Visualisation!$V$123)+($L$216*Visualisation!$V$123)+($L$217*Visualisation!$V$123)+($L$218*Visualisation!$V$123)+($L$219*Visualisation!$V$123)+($L$220*Visualisation!$V$123)+($L$221*Visualisation!$V$123)+($L$222*Visualisation!$V$123))*$BD$86</f>
        <v>0</v>
      </c>
      <c r="CK157" s="21">
        <f>($C$216*Visualisation!$V$123)+($D$216*Visualisation!$V$123)+($E$216*Visualisation!$V$123)+($F$216*Visualisation!$V$123)+($G$216*Visualisation!$V$123)+($H$216*Visualisation!$V$123)+($I$216*Visualisation!$V$123)+($J$216*Visualisation!$V$123)+($K$216*Visualisation!$V$123)+($L$216*Visualisation!$V$123)+($M$216*Visualisation!$V$123)+($N$216*Visualisation!$V$123)+($O$216*Visualisation!$V$123)+($P$216*Visualisation!$V$123)+($Q$216*Visualisation!$V$123)+($R$216*Visualisation!$V$123)</f>
        <v>0</v>
      </c>
      <c r="CL157" s="2"/>
      <c r="CN157" s="21">
        <f>(($M$207*Visualisation!$V$123)+($M$208*Visualisation!$V$123)+($M$209*Visualisation!$V$123)+($M$210*Visualisation!$V$123)+($M$211*Visualisation!$V$123)+($M$212*Visualisation!$V$123)+($M$213*Visualisation!$V$123)+($M$214*Visualisation!$V$123)+($M$215*Visualisation!$V$123)+($M$216*Visualisation!$V$123)+($M$217*Visualisation!$V$123)+($M$218*Visualisation!$V$123)+($M$219*Visualisation!$V$123)+($M$220*Visualisation!$V$123)+($M$221*Visualisation!$V$123)+($M$222*Visualisation!$V$123))*$BD$86</f>
        <v>0</v>
      </c>
      <c r="CO157" s="21">
        <f>($C$217*Visualisation!$V$123)+($D$217*Visualisation!$V$123)+($E$217*Visualisation!$V$123)+($F$217*Visualisation!$V$123)+($G$217*Visualisation!$V$123)+($H$217*Visualisation!$V$123)+($I$217*Visualisation!$V$123)+($J$217*Visualisation!$V$123)+($K$217*Visualisation!$V$123)+($L$217*Visualisation!$V$123)+($M$217*Visualisation!$V$123)+($N$217*Visualisation!$V$123)+($O$217*Visualisation!$V$123)+($P$217*Visualisation!$V$123)+($Q$217*Visualisation!$V$123)+($R$217*Visualisation!$V$123)</f>
        <v>0</v>
      </c>
      <c r="CP157" s="2"/>
      <c r="CR157" s="21">
        <f>(($N$207*Visualisation!$V$123)+($N$208*Visualisation!$V$123)+($N$209*Visualisation!$V$123)+($N$210*Visualisation!$V$123)+($N$211*Visualisation!$V$123)+($N$212*Visualisation!$V$123)+($N$213*Visualisation!$V$123)+($N$214*Visualisation!$V$123)+($N$215*Visualisation!$V$123)+($N$216*Visualisation!$V$123)+($N$217*Visualisation!$V$123)+($N$218*Visualisation!$V$123)+($N$219*Visualisation!$V$123)+($N$220*Visualisation!$V$123)+($N$221*Visualisation!$V$123)+($N$222*Visualisation!$V$123))*$BD$86</f>
        <v>0</v>
      </c>
      <c r="CS157" s="21">
        <f>($C$218*Visualisation!$V$123)+($D$218*Visualisation!$V$123)+($E$218*Visualisation!$V$123)+($F$218*Visualisation!$V$123)+($G$218*Visualisation!$V$123)+($H$218*Visualisation!$V$123)+($I$218*Visualisation!$V$123)+($J$218*Visualisation!$V$123)+($K$218*Visualisation!$V$123)+($L$218*Visualisation!$V$123)+($M$218*Visualisation!$V$123)+($N$218*Visualisation!$V$123)+($O$218*Visualisation!$V$123)+($P$218*Visualisation!$V$123)+($Q$218*Visualisation!$V$123)+($R$218*Visualisation!$V$123)</f>
        <v>0</v>
      </c>
      <c r="CT157" s="2"/>
      <c r="CV157" s="21">
        <f>(($O$207*Visualisation!$V$123)+($O$208*Visualisation!$V$123)+($O$209*Visualisation!$V$123)+($O$210*Visualisation!$V$123)+($O$211*Visualisation!$V$123)+($O$212*Visualisation!$V$123)+($O$213*Visualisation!$V$123)+($O$214*Visualisation!$V$123)+($O$215*Visualisation!$V$123)+($O$216*Visualisation!$V$123)+($O$217*Visualisation!$V$123)+($O$218*Visualisation!$V$123)+($O$219*Visualisation!$V$123)+($O$220*Visualisation!$V$123)+($O$221*Visualisation!$V$123)+($O$222*Visualisation!$V$123))*$BD$86</f>
        <v>0</v>
      </c>
      <c r="CW157" s="21">
        <f>($C$219*Visualisation!$V$123)+($D$219*Visualisation!$V$123)+($E$219*Visualisation!$V$123)+($F$219*Visualisation!$V$123)+($G$219*Visualisation!$V$123)+($H$219*Visualisation!$V$123)+($I$219*Visualisation!$V$123)+($J$219*Visualisation!$V$123)+($K$219*Visualisation!$V$123)+($L$219*Visualisation!$V$123)+($M$219*Visualisation!$V$123)+($N$219*Visualisation!$V$123)+($O$219*Visualisation!$V$123)+($P$219*Visualisation!$V$123)+($Q$219*Visualisation!$V$123)+($R$219*Visualisation!$V$123)</f>
        <v>0</v>
      </c>
      <c r="CX157" s="2"/>
      <c r="CZ157" s="21">
        <f>(($P$207*Visualisation!$V$123)+($P$208*Visualisation!$V$123)+($P$209*Visualisation!$V$123)+($P$210*Visualisation!$V$123)+($P$211*Visualisation!$V$123)+($P$212*Visualisation!$V$123)+($P$213*Visualisation!$V$123)+($P$214*Visualisation!$V$123)+($P$215*Visualisation!$V$123)+($P$216*Visualisation!$V$123)+($P$217*Visualisation!$V$123)+($P$218*Visualisation!$V$123)+($P$219*Visualisation!$V$123)+($P$220*Visualisation!$V$123)+($P$221*Visualisation!$V$123)+($P$222*Visualisation!$V$123))*$BD$86</f>
        <v>0</v>
      </c>
      <c r="DA157" s="21">
        <f>($C$220*Visualisation!$V$123)+($D$220*Visualisation!$V$123)+($E$220*Visualisation!$V$123)+($F$220*Visualisation!$V$123)+($G$220*Visualisation!$V$123)+($H$220*Visualisation!$V$123)+($I$220*Visualisation!$V$123)+($J$220*Visualisation!$V$123)+($K$220*Visualisation!$V$123)+($L$220*Visualisation!$V$123)+($M$220*Visualisation!$V$123)+($N$220*Visualisation!$V$123)+($O$220*Visualisation!$V$123)+($P$220*Visualisation!$V$123)+($Q$220*Visualisation!$V$123)+($R$220*Visualisation!$V$123)</f>
        <v>0</v>
      </c>
      <c r="DB157" s="2"/>
      <c r="DD157" s="21">
        <f>(($Q$207*Visualisation!$V$123)+($Q$208*Visualisation!$V$123)+($Q$209*Visualisation!$V$123)+($Q$210*Visualisation!$V$123)+($Q$211*Visualisation!$V$123)+($Q$212*Visualisation!$V$123)+($Q$213*Visualisation!$V$123)+($Q$214*Visualisation!$V$123)+($Q$215*Visualisation!$V$123)+($Q$216*Visualisation!$V$123)+($Q$217*Visualisation!$V$123)+($Q$218*Visualisation!$V$123)+($Q$219*Visualisation!$V$123)+($Q$220*Visualisation!$V$123)+($Q$221*Visualisation!$V$123)+($Q$222*Visualisation!$V$123))*$BD$86</f>
        <v>0</v>
      </c>
      <c r="DE157" s="21">
        <f>($C$221*Visualisation!$V$123)+($D$221*Visualisation!$V$123)+($E$221*Visualisation!$V$123)+($F$221*Visualisation!$V$123)+($G$221*Visualisation!$V$123)+($H$221*Visualisation!$V$123)+($I$221*Visualisation!$V$123)+($J$221*Visualisation!$V$123)+($K$221*Visualisation!$V$123)+($L$221*Visualisation!$V$123)+($M$221*Visualisation!$V$123)+($N$221*Visualisation!$V$123)+($O$221*Visualisation!$V$123)+($P$221*Visualisation!$V$123)+($Q$221*Visualisation!$V$123)+($R$221*Visualisation!$V$123)</f>
        <v>0</v>
      </c>
      <c r="DF157" s="2"/>
      <c r="DH157" s="21">
        <f>(($R$207*Visualisation!$V$123)+($R$208*Visualisation!$V$123)+($R$209*Visualisation!$V$123)+($R$210*Visualisation!$V$123)+($R$211*Visualisation!$V$123)+($R$212*Visualisation!$V$123)+($R$213*Visualisation!$V$123)+($R$214*Visualisation!$V$123)+($R$215*Visualisation!$V$123)+($R$216*Visualisation!$V$123)+($R$217*Visualisation!$V$123)+($R$218*Visualisation!$V$123)+($R$219*Visualisation!$V$123)+($R$220*Visualisation!$V$123)+($R$221*Visualisation!$V$123)+($R$222*Visualisation!$V$123))*$BD$86</f>
        <v>0</v>
      </c>
      <c r="DI157" s="21">
        <f>($C$222*Visualisation!$V$123)+($D$222*Visualisation!$V$123)+($E$222*Visualisation!$V$123)+($F$222*Visualisation!$V$123)+($G$222*Visualisation!$V$123)+($H$222*Visualisation!$V$123)+($I$222*Visualisation!$V$123)+($J$222*Visualisation!$V$123)+($K$222*Visualisation!$V$123)+($L$222*Visualisation!$V$123)+($M$222*Visualisation!$V$123)+($N$222*Visualisation!$V$123)+($O$222*Visualisation!$V$123)+($P$222*Visualisation!$V$123)+($Q$222*Visualisation!$V$123)+($R$222*Visualisation!$V$123)</f>
        <v>0</v>
      </c>
      <c r="DJ157" s="2"/>
      <c r="DO157" s="253"/>
    </row>
    <row r="158" spans="1:119" ht="15.75">
      <c r="A158" s="35" t="s">
        <v>75</v>
      </c>
      <c r="B158" s="159" t="s">
        <v>324</v>
      </c>
      <c r="C158" s="163">
        <f>IF((Visualisation!$S$67-Visualisation!E$67)&gt;0,(1-(EXP(-(((Visualisation!$S$67-Visualisation!E$67)^2)/(2*($T$143^2)))))),0)</f>
        <v>0</v>
      </c>
      <c r="D158" s="163">
        <f>IF((Visualisation!$S$67-Visualisation!F$67)&gt;0,(1-(EXP(-(((Visualisation!$S$67-Visualisation!F$67)^2)/(2*($T$143^2)))))),0)</f>
        <v>0</v>
      </c>
      <c r="E158" s="163">
        <f>IF((Visualisation!$S$67-Visualisation!G$67)&gt;0,(1-(EXP(-(((Visualisation!$S$67-Visualisation!G$67)^2)/(2*($T$143^2)))))),0)</f>
        <v>0</v>
      </c>
      <c r="F158" s="163">
        <f>IF((Visualisation!$S$67-Visualisation!H$67)&gt;0,(1-(EXP(-(((Visualisation!$S$67-Visualisation!H$67)^2)/(2*($T$143^2)))))),0)</f>
        <v>0</v>
      </c>
      <c r="G158" s="163">
        <f>IF((Visualisation!$S$67-Visualisation!I$67)&gt;0,(1-(EXP(-(((Visualisation!$S$67-Visualisation!I$67)^2)/(2*($T$143^2)))))),0)</f>
        <v>0</v>
      </c>
      <c r="H158" s="163">
        <f>IF((Visualisation!$S$67-Visualisation!J$67)&gt;0,(1-(EXP(-(((Visualisation!$S$67-Visualisation!J$67)^2)/(2*($T$143^2)))))),0)</f>
        <v>1.2681998727614996E-5</v>
      </c>
      <c r="I158" s="163">
        <f>IF((Visualisation!$S$67-Visualisation!K$67)&gt;0,(1-(EXP(-(((Visualisation!$S$67-Visualisation!K$67)^2)/(2*($T$143^2)))))),0)</f>
        <v>0.38941967003391686</v>
      </c>
      <c r="J158" s="163">
        <f>IF((Visualisation!$S$67-Visualisation!L$67)&gt;0,(1-(EXP(-(((Visualisation!$S$67-Visualisation!L$67)^2)/(2*($T$143^2)))))),0)</f>
        <v>0.38980133866634969</v>
      </c>
      <c r="K158" s="163">
        <f>IF((Visualisation!$S$67-Visualisation!M$67)&gt;0,(1-(EXP(-(((Visualisation!$S$67-Visualisation!M$67)^2)/(2*($T$143^2)))))),0)</f>
        <v>0.43491537981183803</v>
      </c>
      <c r="L158" s="163">
        <f>IF((Visualisation!$S$67-Visualisation!N$67)&gt;0,(1-(EXP(-(((Visualisation!$S$67-Visualisation!N$67)^2)/(2*($T$143^2)))))),0)</f>
        <v>0</v>
      </c>
      <c r="M158" s="163">
        <f>IF((Visualisation!$S$67-Visualisation!O$67)&gt;0,(1-(EXP(-(((Visualisation!$S$67-Visualisation!O$67)^2)/(2*($T$143^2)))))),0)</f>
        <v>0</v>
      </c>
      <c r="N158" s="163">
        <f>IF((Visualisation!$S$67-Visualisation!P$67)&gt;0,(1-(EXP(-(((Visualisation!$S$67-Visualisation!P$67)^2)/(2*($T$143^2)))))),0)</f>
        <v>0</v>
      </c>
      <c r="O158" s="163">
        <f>IF((Visualisation!$S$67-Visualisation!Q$67)&gt;0,(1-(EXP(-(((Visualisation!$S$67-Visualisation!Q$67)^2)/(2*($T$143^2)))))),0)</f>
        <v>0.9816601673705132</v>
      </c>
      <c r="P158" s="163">
        <f>IF((Visualisation!$S$67-Visualisation!R$67)&gt;0,(1-(EXP(-(((Visualisation!$S$67-Visualisation!R$67)^2)/(2*($T$143^2)))))),0)</f>
        <v>3.8465195699721733E-6</v>
      </c>
      <c r="Q158" s="163">
        <f>IF((Visualisation!$S$67-Visualisation!S$67)&gt;0,(1-(EXP(-(((Visualisation!$S$67-Visualisation!S$67)^2)/(2*($T$143^2)))))),0)</f>
        <v>0</v>
      </c>
      <c r="R158" s="163">
        <f>IF((Visualisation!$S$67-Visualisation!T$67)&gt;0,(1-(EXP(-(((Visualisation!$S$67-Visualisation!T$67)^2)/(2*($T$143^2)))))),0)</f>
        <v>0</v>
      </c>
      <c r="S158" s="19"/>
      <c r="T158" s="19"/>
      <c r="U158" s="19"/>
      <c r="V158" s="1"/>
      <c r="W158" s="249"/>
      <c r="X158" s="2"/>
      <c r="Y158" s="2"/>
      <c r="Z158" s="2"/>
      <c r="AA158" s="188" t="s">
        <v>194</v>
      </c>
      <c r="AB158" s="21">
        <f>IFERROR((C95*Visualisation!$Q$117)+(C116*Visualisation!$Q$118)+(C137*Visualisation!$Q$119)+(C158*Visualisation!$Q$120)+(C179*Visualisation!$Q$121)+(C200*Visualisation!$Q$122)+(C221*Visualisation!$Q$123)+(C242*Visualisation!$Q$124)+(C263*Visualisation!$Q$125),"-")</f>
        <v>0.58128850284080236</v>
      </c>
      <c r="AC158" s="21">
        <f>IFERROR((D95*Visualisation!$Q$117)+(D116*Visualisation!$Q$118)+(D137*Visualisation!$Q$119)+(D158*Visualisation!$Q$120)+(D179*Visualisation!$Q$121)+(D200*Visualisation!$Q$122)+(D221*Visualisation!$Q$123)+(D242*Visualisation!$Q$124)+(D263*Visualisation!$Q$125),"-")</f>
        <v>0.58104339887764156</v>
      </c>
      <c r="AD158" s="21">
        <f>IFERROR((E95*Visualisation!$Q$117)+(E116*Visualisation!$Q$118)+(E137*Visualisation!$Q$119)+(E158*Visualisation!$Q$120)+(E179*Visualisation!$Q$121)+(E200*Visualisation!$Q$122)+(E221*Visualisation!$Q$123)+(E242*Visualisation!$Q$124)+(E263*Visualisation!$Q$125),"-")</f>
        <v>0.22516502406010538</v>
      </c>
      <c r="AE158" s="21">
        <f>IFERROR((F95*Visualisation!$Q$117)+(F116*Visualisation!$Q$118)+(F137*Visualisation!$Q$119)+(F158*Visualisation!$Q$120)+(F179*Visualisation!$Q$121)+(F200*Visualisation!$Q$122)+(F221*Visualisation!$Q$123)+(F242*Visualisation!$Q$124)+(F263*Visualisation!$Q$125),"-")</f>
        <v>0.58043130887932048</v>
      </c>
      <c r="AF158" s="21">
        <f>IFERROR((G95*Visualisation!$Q$117)+(G116*Visualisation!$Q$118)+(G137*Visualisation!$Q$119)+(G158*Visualisation!$Q$120)+(G179*Visualisation!$Q$121)+(G200*Visualisation!$Q$122)+(G221*Visualisation!$Q$123)+(G242*Visualisation!$Q$124)+(G263*Visualisation!$Q$125),"-")</f>
        <v>0.58002887002579484</v>
      </c>
      <c r="AG158" s="21">
        <f>IFERROR((H95*Visualisation!$Q$117)+(H116*Visualisation!$Q$118)+(H137*Visualisation!$Q$119)+(H158*Visualisation!$Q$120)+(H179*Visualisation!$Q$121)+(H200*Visualisation!$Q$122)+(H221*Visualisation!$Q$123)+(H242*Visualisation!$Q$124)+(H263*Visualisation!$Q$125),"-")</f>
        <v>8.2562141738034972E-2</v>
      </c>
      <c r="AH158" s="21">
        <f>IFERROR((I95*Visualisation!$Q$117)+(I116*Visualisation!$Q$118)+(I137*Visualisation!$Q$119)+(I158*Visualisation!$Q$120)+(I179*Visualisation!$Q$121)+(I200*Visualisation!$Q$122)+(I221*Visualisation!$Q$123)+(I242*Visualisation!$Q$124)+(I263*Visualisation!$Q$125),"-")</f>
        <v>0.67463933938518228</v>
      </c>
      <c r="AI158" s="21">
        <f>IFERROR((J95*Visualisation!$Q$117)+(J116*Visualisation!$Q$118)+(J137*Visualisation!$Q$119)+(J158*Visualisation!$Q$120)+(J179*Visualisation!$Q$121)+(J200*Visualisation!$Q$122)+(J221*Visualisation!$Q$123)+(J242*Visualisation!$Q$124)+(J263*Visualisation!$Q$125),"-")</f>
        <v>0.67409839113854497</v>
      </c>
      <c r="AJ158" s="21">
        <f>IFERROR((K95*Visualisation!$Q$117)+(K116*Visualisation!$Q$118)+(K137*Visualisation!$Q$119)+(K158*Visualisation!$Q$120)+(K179*Visualisation!$Q$121)+(K200*Visualisation!$Q$122)+(K221*Visualisation!$Q$123)+(K242*Visualisation!$Q$124)+(K263*Visualisation!$Q$125),"-")</f>
        <v>0.33113810496748192</v>
      </c>
      <c r="AK158" s="21">
        <f>IFERROR((L95*Visualisation!$Q$117)+(L116*Visualisation!$Q$118)+(L137*Visualisation!$Q$119)+(L158*Visualisation!$Q$120)+(L179*Visualisation!$Q$121)+(L200*Visualisation!$Q$122)+(L221*Visualisation!$Q$123)+(L242*Visualisation!$Q$124)+(L263*Visualisation!$Q$125),"-")</f>
        <v>0.58458417576517319</v>
      </c>
      <c r="AL158" s="21">
        <f>IFERROR((M95*Visualisation!$Q$117)+(M116*Visualisation!$Q$118)+(M137*Visualisation!$Q$119)+(M158*Visualisation!$Q$120)+(M179*Visualisation!$Q$121)+(M200*Visualisation!$Q$122)+(M221*Visualisation!$Q$123)+(M242*Visualisation!$Q$124)+(M263*Visualisation!$Q$125),"-")</f>
        <v>0.58408822164698537</v>
      </c>
      <c r="AM158" s="21">
        <f>IFERROR((N95*Visualisation!$Q$117)+(N116*Visualisation!$Q$118)+(N137*Visualisation!$Q$119)+(N158*Visualisation!$Q$120)+(N179*Visualisation!$Q$121)+(N200*Visualisation!$Q$122)+(N221*Visualisation!$Q$123)+(N242*Visualisation!$Q$124)+(N263*Visualisation!$Q$125),"-")</f>
        <v>0.24475366758071093</v>
      </c>
      <c r="AN158" s="21">
        <f>IFERROR((O95*Visualisation!$Q$117)+(O116*Visualisation!$Q$118)+(O137*Visualisation!$Q$119)+(O158*Visualisation!$Q$120)+(O179*Visualisation!$Q$121)+(O200*Visualisation!$Q$122)+(O221*Visualisation!$Q$123)+(O242*Visualisation!$Q$124)+(O263*Visualisation!$Q$125),"-")</f>
        <v>0.33163256270999586</v>
      </c>
      <c r="AO158" s="21">
        <f>IFERROR((P95*Visualisation!$Q$117)+(P116*Visualisation!$Q$118)+(P137*Visualisation!$Q$119)+(P158*Visualisation!$Q$120)+(P179*Visualisation!$Q$121)+(P200*Visualisation!$Q$122)+(P221*Visualisation!$Q$123)+(P242*Visualisation!$Q$124)+(P263*Visualisation!$Q$125),"-")</f>
        <v>0.57982725684024417</v>
      </c>
      <c r="AP158" s="21">
        <f>IFERROR((Q95*Visualisation!$Q$117)+(Q116*Visualisation!$Q$118)+(Q137*Visualisation!$Q$119)+(Q158*Visualisation!$Q$120)+(Q179*Visualisation!$Q$121)+(Q200*Visualisation!$Q$122)+(Q221*Visualisation!$Q$123)+(Q242*Visualisation!$Q$124)+(Q263*Visualisation!$Q$125),"-")</f>
        <v>0</v>
      </c>
      <c r="AQ158" s="202">
        <f>IFERROR((R95*Visualisation!$Q$117)+(R116*Visualisation!$Q$118)+(R137*Visualisation!$Q$119)+(R158*Visualisation!$Q$120)+(R179*Visualisation!$Q$121)+(R200*Visualisation!$Q$122)+(R221*Visualisation!$Q$123)+(R242*Visualisation!$Q$124)+(R263*Visualisation!$Q$125),"-")</f>
        <v>5.680411142385762E-2</v>
      </c>
      <c r="AR158" s="21">
        <f t="shared" si="14"/>
        <v>6.6920850778798755</v>
      </c>
      <c r="AS158" s="1"/>
      <c r="AT158" s="1"/>
      <c r="AU158" s="1"/>
      <c r="AV158" s="249"/>
      <c r="AX158" s="1"/>
      <c r="AY158" s="225" t="s">
        <v>260</v>
      </c>
      <c r="AZ158" s="21">
        <f>(($C$228*Visualisation!$V$124)+($C$229*Visualisation!$V$124)+($C$230*Visualisation!$V$124)+($C$231*Visualisation!$V$124)+($C$232*Visualisation!$V$124)+($C$233*Visualisation!$V$124)+($C$234*Visualisation!$V$124)+($C$235*Visualisation!$V$124)+($C$236*Visualisation!$V$124)+($C$237*Visualisation!$V$124)+($C$238*Visualisation!$V$124)+($C$239*Visualisation!$V$124)+($C$240*Visualisation!$V$124)+($C$241*Visualisation!$V$124)+($C$242*Visualisation!$V$124)+($C$243*Visualisation!$V$124))*$BD$86</f>
        <v>0</v>
      </c>
      <c r="BA158" s="21">
        <f>($C$228*Visualisation!$V$124)+($D$228*Visualisation!$V$124)+($E$228*Visualisation!$V$124)+($F$228*Visualisation!$V$124)+($G$228*Visualisation!$V$124)+($H$228*Visualisation!$V$124)+($I$228*Visualisation!$V$124)+($J$228*Visualisation!$V$124)+($K$228*Visualisation!$V$124)+($L$228*Visualisation!$V$124)+($M$228*Visualisation!$V$124)+($N$228*Visualisation!$V$124)+($O$228*Visualisation!$V$124)+($P$228*Visualisation!$V$124)+($Q$228*Visualisation!$V$124)+($R$228*Visualisation!$V$124)</f>
        <v>0</v>
      </c>
      <c r="BB158" s="21"/>
      <c r="BC158" s="21"/>
      <c r="BD158" s="21">
        <f>(($D$228*Visualisation!$V$124)+($D$229*Visualisation!$V$124)+($D$230*Visualisation!$V$124)+($D$231*Visualisation!$V$124)+($D$232*Visualisation!$V$124)+($D$233*Visualisation!$V$124)+($D$234*Visualisation!$V$124)+($D$235*Visualisation!$V$124)+($D$236*Visualisation!$V$124)+($D$237*Visualisation!$V$124)+($D$238*Visualisation!$V$124)+($D$239*Visualisation!$V$124)+($D$240*Visualisation!$V$124)+($D$241*Visualisation!$V$124)+($D$242*Visualisation!$V$124)+($D$243*Visualisation!$V$124))*$BD$86</f>
        <v>0</v>
      </c>
      <c r="BE158" s="21">
        <f>($C$229*Visualisation!$V$124)+($D$229*Visualisation!$V$124)+($E$229*Visualisation!$V$124)+($F$229*Visualisation!$V$124)+($G$229*Visualisation!$V$124)+($H$229*Visualisation!$V$124)+($I$229*Visualisation!$V$124)+($J$229*Visualisation!$V$124)+($K$229*Visualisation!$V$124)+($L$229*Visualisation!$V$124)+($M$229*Visualisation!$V$124)+($N$229*Visualisation!$V$124)+($O$229*Visualisation!$V$124)+($P$229*Visualisation!$V$124)+($Q$229*Visualisation!$V$124)+($R$229*Visualisation!$V$124)</f>
        <v>0</v>
      </c>
      <c r="BF158" s="21"/>
      <c r="BG158" s="21"/>
      <c r="BH158" s="21">
        <f>(($E$228*Visualisation!$V$124)+($E$229*Visualisation!$V$124)+($E$230*Visualisation!$V$124)+($E$231*Visualisation!$V$124)+($E$232*Visualisation!$V$124)+($E$233*Visualisation!$V$124)+($E$234*Visualisation!$V$124)+($E$235*Visualisation!$V$124)+($E$236*Visualisation!$V$124)+($E$237*Visualisation!$V$124)+($E$238*Visualisation!$V$124)+($E$239*Visualisation!$V$124)+($E$240*Visualisation!$V$124)+($E$241*Visualisation!$V$124)+($E$242*Visualisation!$V$124)+($E$243*Visualisation!$V$124))*$BD$86</f>
        <v>0</v>
      </c>
      <c r="BI158" s="21">
        <f>($C$230*Visualisation!$V$124)+($D$230*Visualisation!$V$124)+($E$230*Visualisation!$V$124)+($F$230*Visualisation!$V$124)+($G$230*Visualisation!$V$124)+($H$230*Visualisation!$V$124)+($I$230*Visualisation!$V$124)+($J$230*Visualisation!$V$124)+($K$230*Visualisation!$V$124)+($L$230*Visualisation!$V$124)+($M$230*Visualisation!$V$124)+($N$230*Visualisation!$V$124)+($O$230*Visualisation!$V$124)+($P$230*Visualisation!$V$124)+($Q$230*Visualisation!$V$124)+($R$230*Visualisation!$V$124)</f>
        <v>0</v>
      </c>
      <c r="BJ158" s="21"/>
      <c r="BK158" s="21"/>
      <c r="BL158" s="21">
        <f>(($F$228*Visualisation!$V$124)+($F$229*Visualisation!$V$124)+($F$230*Visualisation!$V$124)+($F$231*Visualisation!$V$124)+($F$232*Visualisation!$V$124)+($F$233*Visualisation!$V$124)+($F$234*Visualisation!$V$124)+($F$235*Visualisation!$V$124)+($F$236*Visualisation!$V$124)+($F$237*Visualisation!$V$124)+($F$238*Visualisation!$V$124)+($F$239*Visualisation!$V$124)+($F$240*Visualisation!$V$124)+($F$241*Visualisation!$V$124)+($F$242*Visualisation!$V$124)+($F$243*Visualisation!$V$124))*$BD$86</f>
        <v>0</v>
      </c>
      <c r="BM158" s="21">
        <f>($C$231*Visualisation!$V$124)+($D$231*Visualisation!$V$124)+($E$231*Visualisation!$V$124)+($F$231*Visualisation!$V$124)+($G$231*Visualisation!$V$124)+($H$231*Visualisation!$V$124)+($I$231*Visualisation!$V$124)+($J$231*Visualisation!$V$124)+($K$231*Visualisation!$V$124)+($L$231*Visualisation!$V$124)+($M$231*Visualisation!$V$124)+($N$231*Visualisation!$V$124)+($O$231*Visualisation!$V$124)+($P$231*Visualisation!$V$124)+($Q$231*Visualisation!$V$124)+($R$231*Visualisation!$V$124)</f>
        <v>0</v>
      </c>
      <c r="BN158" s="21"/>
      <c r="BO158" s="21"/>
      <c r="BP158" s="21">
        <f>(($G$228*Visualisation!$V$124)+($G$229*Visualisation!$V$124)+($G$230*Visualisation!$V$124)+($G$231*Visualisation!$V$124)+($G$232*Visualisation!$V$124)+($G$233*Visualisation!$V$124)+($G$234*Visualisation!$V$124)+($G$235*Visualisation!$V$124)+($G$236*Visualisation!$V$124)+($G$237*Visualisation!$V$124)+($G$238*Visualisation!$V$124)+($G$239*Visualisation!$V$124)+($G$240*Visualisation!$V$124)+($G$241*Visualisation!$V$124)+($G$242*Visualisation!$V$124)+($G$243*Visualisation!$V$124))*$BD$86</f>
        <v>0</v>
      </c>
      <c r="BQ158" s="21">
        <f>($C$232*Visualisation!$V$124)+($D$232*Visualisation!$V$124)+($E$232*Visualisation!$V$124)+($F$232*Visualisation!$V$124)+($G$232*Visualisation!$V$124)+($H$232*Visualisation!$V$124)+($I$232*Visualisation!$V$124)+($J$232*Visualisation!$V$124)+($K$232*Visualisation!$V$124)+($L$232*Visualisation!$V$124)+($M$232*Visualisation!$V$124)+($N$232*Visualisation!$V$124)+($O$232*Visualisation!$V$124)+($P$232*Visualisation!$V$124)+($Q$232*Visualisation!$V$124)+($R$232*Visualisation!$V$124)</f>
        <v>0</v>
      </c>
      <c r="BR158" s="21"/>
      <c r="BS158" s="21"/>
      <c r="BT158" s="21">
        <f>(($H$228*Visualisation!$V$124)+($H$229*Visualisation!$V$124)+($H$230*Visualisation!$V$124)+($H$231*Visualisation!$V$124)+($H$232*Visualisation!$V$124)+($H$233*Visualisation!$V$124)+($H$234*Visualisation!$V$124)+($H$235*Visualisation!$V$124)+($H$236*Visualisation!$V$124)+($H$237*Visualisation!$V$124)+($H$238*Visualisation!$V$124)+($H$239*Visualisation!$V$124)+($H$240*Visualisation!$V$124)+($H$241*Visualisation!$V$124)+($H$242*Visualisation!$V$124)+($H$243*Visualisation!$V$124))*$BD$86</f>
        <v>0</v>
      </c>
      <c r="BU158" s="21">
        <f>($C$233*Visualisation!$V$124)+($D$233*Visualisation!$V$124)+($E$233*Visualisation!$V$124)+($F$233*Visualisation!$V$124)+($G$233*Visualisation!$V$124)+($H$233*Visualisation!$V$124)+($I$233*Visualisation!$V$124)+($J$233*Visualisation!$V$124)+($K$233*Visualisation!$V$124)+($L$233*Visualisation!$V$124)+($M$233*Visualisation!$V$124)+($N$233*Visualisation!$V$124)+($O$233*Visualisation!$V$124)+($P$233*Visualisation!$V$124)+($Q$233*Visualisation!$V$124)+($R$233*Visualisation!$V$124)</f>
        <v>0</v>
      </c>
      <c r="BV158" s="21"/>
      <c r="BW158" s="21"/>
      <c r="BX158" s="21">
        <f>(($I$228*Visualisation!$V$124)+($I$229*Visualisation!$V$124)+($I$230*Visualisation!$V$124)+($I$231*Visualisation!$V$124)+($I$232*Visualisation!$V$124)+($I$233*Visualisation!$V$124)+($I$234*Visualisation!$V$124)+($I$235*Visualisation!$V$124)+($I$236*Visualisation!$V$124)+($I$237*Visualisation!$V$124)+($I$238*Visualisation!$V$124)+($I$239*Visualisation!$V$124)+($I$240*Visualisation!$V$124)+($I$241*Visualisation!$V$124)+($I$242*Visualisation!$V$124)+($I$243*Visualisation!$V$124))*$BD$86</f>
        <v>0</v>
      </c>
      <c r="BY158" s="21">
        <f>($C$234*Visualisation!$V$124)+($D$234*Visualisation!$V$124)+($E$234*Visualisation!$V$124)+($F$234*Visualisation!$V$124)+($G$234*Visualisation!$V$124)+($H$234*Visualisation!$V$124)+($I$234*Visualisation!$V$124)+($J$234*Visualisation!$V$124)+($K$234*Visualisation!$V$124)+($L$234*Visualisation!$V$124)+($M$234*Visualisation!$V$124)+($N$234*Visualisation!$V$124)+($O$234*Visualisation!$V$124)+($P$234*Visualisation!$V$124)+($Q$234*Visualisation!$V$124)+($R$234*Visualisation!$V$124)</f>
        <v>0</v>
      </c>
      <c r="BZ158" s="2"/>
      <c r="CB158" s="21">
        <f>(($J$228*Visualisation!$V$124)+($J$229*Visualisation!$V$124)+($J$230*Visualisation!$V$124)+($J$231*Visualisation!$V$124)+($J$232*Visualisation!$V$124)+($J$233*Visualisation!$V$124)+($J$234*Visualisation!$V$124)+($J$235*Visualisation!$V$124)+($J$236*Visualisation!$V$124)+($J$237*Visualisation!$V$124)+($J$238*Visualisation!$V$124)+($J$239*Visualisation!$V$124)+($J$240*Visualisation!$V$124)+($J$241*Visualisation!$V$124)+($J$242*Visualisation!$V$124)+($J$243*Visualisation!$V$124))*$BD$86</f>
        <v>0</v>
      </c>
      <c r="CC158" s="21">
        <f>($C$235*Visualisation!$V$124)+($D$235*Visualisation!$V$124)+($E$235*Visualisation!$V$124)+($F$235*Visualisation!$V$124)+($G$235*Visualisation!$V$124)+($H$235*Visualisation!$V$124)+($I$235*Visualisation!$V$124)+($J$235*Visualisation!$V$124)+($K$235*Visualisation!$V$124)+($L$235*Visualisation!$V$124)+($M$235*Visualisation!$V$124)+($N$235*Visualisation!$V$124)+($O$235*Visualisation!$V$124)+($P$235*Visualisation!$V$124)+($Q$235*Visualisation!$V$124)+($R$235*Visualisation!$V$124)</f>
        <v>0</v>
      </c>
      <c r="CD158" s="2"/>
      <c r="CF158" s="21">
        <f>(($K$228*Visualisation!$V$124)+($K$229*Visualisation!$V$124)+($K$230*Visualisation!$V$124)+($K$231*Visualisation!$V$124)+($K$232*Visualisation!$V$124)+($K$233*Visualisation!$V$124)+($K$234*Visualisation!$V$124)+($K$235*Visualisation!$V$124)+($K$236*Visualisation!$V$124)+($K$237*Visualisation!$V$124)+($K$238*Visualisation!$V$124)+($K$239*Visualisation!$V$124)+($K$240*Visualisation!$V$124)+($K$241*Visualisation!$V$124)+($K$242*Visualisation!$V$124)+($K$243*Visualisation!$V$124))*$BD$86</f>
        <v>0</v>
      </c>
      <c r="CG158" s="21">
        <f>($C$236*Visualisation!$V$124)+($D$236*Visualisation!$V$124)+($E$236*Visualisation!$V$124)+($F$236*Visualisation!$V$124)+($G$236*Visualisation!$V$124)+($H$236*Visualisation!$V$124)+($I$236*Visualisation!$V$124)+($J$236*Visualisation!$V$124)+($K$236*Visualisation!$V$124)+($L$236*Visualisation!$V$124)+($M$236*Visualisation!$V$124)+($N$236*Visualisation!$V$124)+($O$236*Visualisation!$V$124)+($P$236*Visualisation!$V$124)+($Q$236*Visualisation!$V$124)+($R$236*Visualisation!$V$124)</f>
        <v>0</v>
      </c>
      <c r="CH158" s="2"/>
      <c r="CJ158" s="21">
        <f>(($L$228*Visualisation!$V$124)+($L$229*Visualisation!$V$124)+($L$230*Visualisation!$V$124)+($L$231*Visualisation!$V$124)+($L$232*Visualisation!$V$124)+($L$233*Visualisation!$V$124)+($L$234*Visualisation!$V$124)+($L$235*Visualisation!$V$124)+($L$236*Visualisation!$V$124)+($L$237*Visualisation!$V$124)+($L$238*Visualisation!$V$124)+($L$239*Visualisation!$V$124)+($L$240*Visualisation!$V$124)+($L$241*Visualisation!$V$124)+($L$242*Visualisation!$V$124)+($L$243*Visualisation!$V$124))*$BD$86</f>
        <v>0</v>
      </c>
      <c r="CK158" s="21">
        <f>($C$237*Visualisation!$V$124)+($D$237*Visualisation!$V$124)+($E$237*Visualisation!$V$124)+($F$237*Visualisation!$V$124)+($G$237*Visualisation!$V$124)+($H$237*Visualisation!$V$124)+($I$237*Visualisation!$V$124)+($J$237*Visualisation!$V$124)+($K$237*Visualisation!$V$124)+($L$237*Visualisation!$V$124)+($M$237*Visualisation!$V$124)+($N$237*Visualisation!$V$124)+($O$237*Visualisation!$V$124)+($P$237*Visualisation!$V$124)+($Q$237*Visualisation!$V$124)+($R$237*Visualisation!$V$124)</f>
        <v>0</v>
      </c>
      <c r="CL158" s="2"/>
      <c r="CN158" s="21">
        <f>(($M$228*Visualisation!$V$124)+($M$229*Visualisation!$V$124)+($M$230*Visualisation!$V$124)+($M$231*Visualisation!$V$124)+($M$232*Visualisation!$V$124)+($M$233*Visualisation!$V$124)+($M$234*Visualisation!$V$124)+($M$235*Visualisation!$V$124)+($M$236*Visualisation!$V$124)+($M$237*Visualisation!$V$124)+($M$238*Visualisation!$V$124)+($M$239*Visualisation!$V$124)+($M$240*Visualisation!$V$124)+($M$241*Visualisation!$V$124)+($M$242*Visualisation!$V$124)+($M$243*Visualisation!$V$124))*$BD$86</f>
        <v>0</v>
      </c>
      <c r="CO158" s="21">
        <f>($C$238*Visualisation!$V$124)+($D$238*Visualisation!$V$124)+($E$238*Visualisation!$V$124)+($F$238*Visualisation!$V$124)+($G$238*Visualisation!$V$124)+($H$238*Visualisation!$V$124)+($I$238*Visualisation!$V$124)+($J$238*Visualisation!$V$124)+($K$238*Visualisation!$V$124)+($L$238*Visualisation!$V$124)+($M$238*Visualisation!$V$124)+($N$238*Visualisation!$V$124)+($O$238*Visualisation!$V$124)+($P$238*Visualisation!$V$124)+($Q$238*Visualisation!$V$124)+($R$238*Visualisation!$V$124)</f>
        <v>0</v>
      </c>
      <c r="CP158" s="2"/>
      <c r="CR158" s="21">
        <f>(($N$228*Visualisation!$V$124)+($N$229*Visualisation!$V$124)+($N$230*Visualisation!$V$124)+($N$231*Visualisation!$V$124)+($N$232*Visualisation!$V$124)+($N$233*Visualisation!$V$124)+($N$234*Visualisation!$V$124)+($N$235*Visualisation!$V$124)+($N$236*Visualisation!$V$124)+($N$237*Visualisation!$V$124)+($N$238*Visualisation!$V$124)+($N$239*Visualisation!$V$124)+($N$240*Visualisation!$V$124)+($N$241*Visualisation!$V$124)+($N$242*Visualisation!$V$124)+($N$243*Visualisation!$V$124))*$BD$86</f>
        <v>0</v>
      </c>
      <c r="CS158" s="21">
        <f>($C$239*Visualisation!$V$124)+($D$239*Visualisation!$V$124)+($E$239*Visualisation!$V$124)+($F$239*Visualisation!$V$124)+($G$239*Visualisation!$V$124)+($H$239*Visualisation!$V$124)+($I$239*Visualisation!$V$124)+($J$239*Visualisation!$V$124)+($K$239*Visualisation!$V$124)+($L$239*Visualisation!$V$124)+($M$239*Visualisation!$V$124)+($N$239*Visualisation!$V$124)+($O$239*Visualisation!$V$124)+($P$239*Visualisation!$V$124)+($Q$239*Visualisation!$V$124)+($R$239*Visualisation!$V$124)</f>
        <v>0</v>
      </c>
      <c r="CT158" s="2"/>
      <c r="CV158" s="21">
        <f>(($O$228*Visualisation!$V$124)+($O$229*Visualisation!$V$124)+($O$230*Visualisation!$V$124)+($O$231*Visualisation!$V$124)+($O$232*Visualisation!$V$124)+($O$233*Visualisation!$V$124)+($O$234*Visualisation!$V$124)+($O$235*Visualisation!$V$124)+($O$236*Visualisation!$V$124)+($O$237*Visualisation!$V$124)+($O$238*Visualisation!$V$124)+($O$239*Visualisation!$V$124)+($O$240*Visualisation!$V$124)+($O$241*Visualisation!$V$124)+($O$242*Visualisation!$V$124)+($O$243*Visualisation!$V$124))*$BD$86</f>
        <v>0</v>
      </c>
      <c r="CW158" s="21">
        <f>($C$240*Visualisation!$V$124)+($D$240*Visualisation!$V$124)+($E$240*Visualisation!$V$124)+($F$240*Visualisation!$V$124)+($G$240*Visualisation!$V$124)+($H$240*Visualisation!$V$124)+($I$240*Visualisation!$V$124)+($J$240*Visualisation!$V$124)+($K$240*Visualisation!$V$124)+($L$240*Visualisation!$V$124)+($M$240*Visualisation!$V$124)+($N$240*Visualisation!$V$124)+($O$240*Visualisation!$V$124)+($P$240*Visualisation!$V$124)+($Q$240*Visualisation!$V$124)+($R$240*Visualisation!$V$124)</f>
        <v>0</v>
      </c>
      <c r="CX158" s="2"/>
      <c r="CZ158" s="21">
        <f>(($P$228*Visualisation!$V$124)+($P$229*Visualisation!$V$124)+($P$230*Visualisation!$V$124)+($P$231*Visualisation!$V$124)+($P$232*Visualisation!$V$124)+($P$233*Visualisation!$V$124)+($P$234*Visualisation!$V$124)+($P$235*Visualisation!$V$124)+($P$236*Visualisation!$V$124)+($P$237*Visualisation!$V$124)+($P$238*Visualisation!$V$124)+($P$239*Visualisation!$V$124)+($P$240*Visualisation!$V$124)+($P$241*Visualisation!$V$124)+($P$242*Visualisation!$V$124)+($P$243*Visualisation!$V$124))*$BD$86</f>
        <v>0</v>
      </c>
      <c r="DA158" s="21">
        <f>($C$241*Visualisation!$V$124)+($D$241*Visualisation!$V$124)+($E$241*Visualisation!$V$124)+($F$241*Visualisation!$V$124)+($G$241*Visualisation!$V$124)+($H$241*Visualisation!$V$124)+($I$241*Visualisation!$V$124)+($J$241*Visualisation!$V$124)+($K$241*Visualisation!$V$124)+($L$241*Visualisation!$V$124)+($M$241*Visualisation!$V$124)+($N$241*Visualisation!$V$124)+($O$241*Visualisation!$V$124)+($P$241*Visualisation!$V$124)+($Q$241*Visualisation!$V$124)+($R$241*Visualisation!$V$124)</f>
        <v>0</v>
      </c>
      <c r="DB158" s="2"/>
      <c r="DD158" s="21">
        <f>(($Q$228*Visualisation!$V$124)+($Q$229*Visualisation!$V$124)+($Q$230*Visualisation!$V$124)+($Q$231*Visualisation!$V$124)+($Q$232*Visualisation!$V$124)+($Q$233*Visualisation!$V$124)+($Q$234*Visualisation!$V$124)+($Q$235*Visualisation!$V$124)+($Q$236*Visualisation!$V$124)+($Q$237*Visualisation!$V$124)+($Q$238*Visualisation!$V$124)+($Q$239*Visualisation!$V$124)+($Q$240*Visualisation!$V$124)+($Q$241*Visualisation!$V$124)+($Q$242*Visualisation!$V$124)+($Q$243*Visualisation!$V$124))*$BD$86</f>
        <v>0</v>
      </c>
      <c r="DE158" s="21">
        <f>($C$242*Visualisation!$V$124)+($D$242*Visualisation!$V$124)+($E$242*Visualisation!$V$124)+($F$242*Visualisation!$V$124)+($G$242*Visualisation!$V$124)+($H$242*Visualisation!$V$124)+($I$242*Visualisation!$V$124)+($J$242*Visualisation!$V$124)+($K$242*Visualisation!$V$124)+($L$242*Visualisation!$V$124)+($M$242*Visualisation!$V$124)+($N$242*Visualisation!$V$124)+($O$242*Visualisation!$V$124)+($P$242*Visualisation!$V$124)+($Q$242*Visualisation!$V$124)+($R$242*Visualisation!$V$124)</f>
        <v>0</v>
      </c>
      <c r="DF158" s="2"/>
      <c r="DH158" s="21">
        <f>(($R$228*Visualisation!$V$124)+($R$229*Visualisation!$V$124)+($R$230*Visualisation!$V$124)+($R$231*Visualisation!$V$124)+($R$232*Visualisation!$V$124)+($R$233*Visualisation!$V$124)+($R$234*Visualisation!$V$124)+($R$235*Visualisation!$V$124)+($R$236*Visualisation!$V$124)+($R$237*Visualisation!$V$124)+($R$238*Visualisation!$V$124)+($R$239*Visualisation!$V$124)+($R$240*Visualisation!$V$124)+($R$241*Visualisation!$V$124)+($R$242*Visualisation!$V$124)+($R$243*Visualisation!$V$124))*$BD$86</f>
        <v>0</v>
      </c>
      <c r="DI158" s="21">
        <f>($C$243*Visualisation!$V$124)+($D$243*Visualisation!$V$124)+($E$243*Visualisation!$V$124)+($F$243*Visualisation!$V$124)+($G$243*Visualisation!$V$124)+($H$243*Visualisation!$V$124)+($I$243*Visualisation!$V$124)+($J$243*Visualisation!$V$124)+($K$243*Visualisation!$V$124)+($L$243*Visualisation!$V$124)+($M$243*Visualisation!$V$124)+($N$243*Visualisation!$V$124)+($O$243*Visualisation!$V$124)+($P$243*Visualisation!$V$124)+($Q$243*Visualisation!$V$124)+($R$243*Visualisation!$V$124)</f>
        <v>0</v>
      </c>
      <c r="DJ158" s="2"/>
      <c r="DO158" s="253"/>
    </row>
    <row r="159" spans="1:119" ht="14.1" customHeight="1">
      <c r="A159" s="35" t="s">
        <v>325</v>
      </c>
      <c r="B159" s="159" t="s">
        <v>123</v>
      </c>
      <c r="C159" s="163">
        <f>IF((Visualisation!$T$67-Visualisation!E$67)&gt;0,(1-(EXP(-(((Visualisation!$T$67-Visualisation!E$67)^2)/(2*($T$143^2)))))),0)</f>
        <v>1.3675747942409888E-4</v>
      </c>
      <c r="D159" s="163">
        <f>IF((Visualisation!$T$67-Visualisation!F$67)&gt;0,(1-(EXP(-(((Visualisation!$T$67-Visualisation!F$67)^2)/(2*($T$143^2)))))),0)</f>
        <v>2.0252431336409416E-6</v>
      </c>
      <c r="E159" s="163">
        <f>IF((Visualisation!$T$67-Visualisation!G$67)&gt;0,(1-(EXP(-(((Visualisation!$T$67-Visualisation!G$67)^2)/(2*($T$143^2)))))),0)</f>
        <v>5.6541930044695654E-4</v>
      </c>
      <c r="F159" s="163">
        <f>IF((Visualisation!$T$67-Visualisation!H$67)&gt;0,(1-(EXP(-(((Visualisation!$T$67-Visualisation!H$67)^2)/(2*($T$143^2)))))),0)</f>
        <v>9.7165274227095644E-4</v>
      </c>
      <c r="G159" s="163">
        <f>IF((Visualisation!$T$67-Visualisation!I$67)&gt;0,(1-(EXP(-(((Visualisation!$T$67-Visualisation!I$67)^2)/(2*($T$143^2)))))),0)</f>
        <v>1.1022559277646948E-3</v>
      </c>
      <c r="H159" s="163">
        <f>IF((Visualisation!$T$67-Visualisation!J$67)&gt;0,(1-(EXP(-(((Visualisation!$T$67-Visualisation!J$67)^2)/(2*($T$143^2)))))),0)</f>
        <v>1.4419755414074586E-3</v>
      </c>
      <c r="I159" s="163">
        <f>IF((Visualisation!$T$67-Visualisation!K$67)&gt;0,(1-(EXP(-(((Visualisation!$T$67-Visualisation!K$67)^2)/(2*($T$143^2)))))),0)</f>
        <v>0.41893404424042946</v>
      </c>
      <c r="J159" s="163">
        <f>IF((Visualisation!$T$67-Visualisation!L$67)&gt;0,(1-(EXP(-(((Visualisation!$T$67-Visualisation!L$67)^2)/(2*($T$143^2)))))),0)</f>
        <v>0.4193150546047042</v>
      </c>
      <c r="K159" s="163">
        <f>IF((Visualisation!$T$67-Visualisation!M$67)&gt;0,(1-(EXP(-(((Visualisation!$T$67-Visualisation!M$67)^2)/(2*($T$143^2)))))),0)</f>
        <v>0.46419360450125835</v>
      </c>
      <c r="L159" s="163">
        <f>IF((Visualisation!$T$67-Visualisation!N$67)&gt;0,(1-(EXP(-(((Visualisation!$T$67-Visualisation!N$67)^2)/(2*($T$143^2)))))),0)</f>
        <v>0</v>
      </c>
      <c r="M159" s="163">
        <f>IF((Visualisation!$T$67-Visualisation!O$67)&gt;0,(1-(EXP(-(((Visualisation!$T$67-Visualisation!O$67)^2)/(2*($T$143^2)))))),0)</f>
        <v>0</v>
      </c>
      <c r="N159" s="163">
        <f>IF((Visualisation!$T$67-Visualisation!P$67)&gt;0,(1-(EXP(-(((Visualisation!$T$67-Visualisation!P$67)^2)/(2*($T$143^2)))))),0)</f>
        <v>1.1224856836244967E-6</v>
      </c>
      <c r="O159" s="163">
        <f>IF((Visualisation!$T$67-Visualisation!Q$67)&gt;0,(1-(EXP(-(((Visualisation!$T$67-Visualisation!Q$67)^2)/(2*($T$143^2)))))),0)</f>
        <v>0.98403802268989127</v>
      </c>
      <c r="P159" s="163">
        <f>IF((Visualisation!$T$67-Visualisation!R$67)&gt;0,(1-(EXP(-(((Visualisation!$T$67-Visualisation!R$67)^2)/(2*($T$143^2)))))),0)</f>
        <v>1.3231462758283019E-3</v>
      </c>
      <c r="Q159" s="163">
        <f>IF((Visualisation!$T$67-Visualisation!S$67)&gt;0,(1-(EXP(-(((Visualisation!$T$67-Visualisation!S$67)^2)/(2*($T$143^2)))))),0)</f>
        <v>1.184437988282161E-3</v>
      </c>
      <c r="R159" s="163">
        <f>IF((Visualisation!$T$67-Visualisation!T$67)&gt;0,(1-(EXP(-(((Visualisation!$T$67-Visualisation!T$67)^2)/(2*($T$143^2)))))),0)</f>
        <v>0</v>
      </c>
      <c r="S159" s="19"/>
      <c r="T159" s="19"/>
      <c r="U159" s="19"/>
      <c r="V159" s="1"/>
      <c r="W159" s="249"/>
      <c r="X159" s="2"/>
      <c r="Y159" s="2"/>
      <c r="Z159" s="2"/>
      <c r="AA159" s="188" t="s">
        <v>195</v>
      </c>
      <c r="AB159" s="203">
        <f>IFERROR((C96*Visualisation!$Q$117)+(C117*Visualisation!$Q$118)+(C138*Visualisation!$Q$119)+(C159*Visualisation!$Q$120)+(C180*Visualisation!$Q$121)+(C201*Visualisation!$Q$122)+(C222*Visualisation!$Q$123)+(C243*Visualisation!$Q$124)+(C264*Visualisation!$Q$125),"-")</f>
        <v>0.59068740963550248</v>
      </c>
      <c r="AC159" s="203">
        <f>IFERROR((D96*Visualisation!$Q$117)+(D117*Visualisation!$Q$118)+(D138*Visualisation!$Q$119)+(D159*Visualisation!$Q$120)+(D180*Visualisation!$Q$121)+(D201*Visualisation!$Q$122)+(D222*Visualisation!$Q$123)+(D243*Visualisation!$Q$124)+(D264*Visualisation!$Q$125),"-")</f>
        <v>0.59027444477552793</v>
      </c>
      <c r="AD159" s="203">
        <f>IFERROR((E96*Visualisation!$Q$117)+(E117*Visualisation!$Q$118)+(E138*Visualisation!$Q$119)+(E159*Visualisation!$Q$120)+(E180*Visualisation!$Q$121)+(E201*Visualisation!$Q$122)+(E222*Visualisation!$Q$123)+(E243*Visualisation!$Q$124)+(E264*Visualisation!$Q$125),"-")</f>
        <v>0.26272085701246384</v>
      </c>
      <c r="AE159" s="203">
        <f>IFERROR((F96*Visualisation!$Q$117)+(F117*Visualisation!$Q$118)+(F138*Visualisation!$Q$119)+(F159*Visualisation!$Q$120)+(F180*Visualisation!$Q$121)+(F201*Visualisation!$Q$122)+(F222*Visualisation!$Q$123)+(F243*Visualisation!$Q$124)+(F264*Visualisation!$Q$125),"-")</f>
        <v>0.58927779325933649</v>
      </c>
      <c r="AF159" s="203">
        <f>IFERROR((G96*Visualisation!$Q$117)+(G117*Visualisation!$Q$118)+(G138*Visualisation!$Q$119)+(G159*Visualisation!$Q$120)+(G180*Visualisation!$Q$121)+(G201*Visualisation!$Q$122)+(G222*Visualisation!$Q$123)+(G243*Visualisation!$Q$124)+(G264*Visualisation!$Q$125),"-")</f>
        <v>0.58839360027997789</v>
      </c>
      <c r="AG159" s="203">
        <f>IFERROR((H96*Visualisation!$Q$117)+(H117*Visualisation!$Q$118)+(H138*Visualisation!$Q$119)+(H159*Visualisation!$Q$120)+(H180*Visualisation!$Q$121)+(H201*Visualisation!$Q$122)+(H222*Visualisation!$Q$123)+(H243*Visualisation!$Q$124)+(H264*Visualisation!$Q$125),"-")</f>
        <v>0.15606026684503757</v>
      </c>
      <c r="AH159" s="203">
        <f>IFERROR((I96*Visualisation!$Q$117)+(I117*Visualisation!$Q$118)+(I138*Visualisation!$Q$119)+(I159*Visualisation!$Q$120)+(I180*Visualisation!$Q$121)+(I201*Visualisation!$Q$122)+(I222*Visualisation!$Q$123)+(I243*Visualisation!$Q$124)+(I264*Visualisation!$Q$125),"-")</f>
        <v>0.65248059970253669</v>
      </c>
      <c r="AI159" s="203">
        <f>IFERROR((J96*Visualisation!$Q$117)+(J117*Visualisation!$Q$118)+(J138*Visualisation!$Q$119)+(J159*Visualisation!$Q$120)+(J180*Visualisation!$Q$121)+(J201*Visualisation!$Q$122)+(J222*Visualisation!$Q$123)+(J243*Visualisation!$Q$124)+(J264*Visualisation!$Q$125),"-")</f>
        <v>0.65388312100227464</v>
      </c>
      <c r="AJ159" s="203">
        <f>IFERROR((K96*Visualisation!$Q$117)+(K117*Visualisation!$Q$118)+(K138*Visualisation!$Q$119)+(K159*Visualisation!$Q$120)+(K180*Visualisation!$Q$121)+(K201*Visualisation!$Q$122)+(K222*Visualisation!$Q$123)+(K243*Visualisation!$Q$124)+(K264*Visualisation!$Q$125),"-")</f>
        <v>0.35244200297359773</v>
      </c>
      <c r="AK159" s="203">
        <f>IFERROR((L96*Visualisation!$Q$117)+(L117*Visualisation!$Q$118)+(L138*Visualisation!$Q$119)+(L159*Visualisation!$Q$120)+(L180*Visualisation!$Q$121)+(L201*Visualisation!$Q$122)+(L222*Visualisation!$Q$123)+(L243*Visualisation!$Q$124)+(L264*Visualisation!$Q$125),"-")</f>
        <v>0.59275447797830427</v>
      </c>
      <c r="AL159" s="203">
        <f>IFERROR((M96*Visualisation!$Q$117)+(M117*Visualisation!$Q$118)+(M138*Visualisation!$Q$119)+(M159*Visualisation!$Q$120)+(M180*Visualisation!$Q$121)+(M201*Visualisation!$Q$122)+(M222*Visualisation!$Q$123)+(M243*Visualisation!$Q$124)+(M264*Visualisation!$Q$125),"-")</f>
        <v>0.59300818073962713</v>
      </c>
      <c r="AM159" s="203">
        <f>IFERROR((N96*Visualisation!$Q$117)+(N117*Visualisation!$Q$118)+(N138*Visualisation!$Q$119)+(N159*Visualisation!$Q$120)+(N180*Visualisation!$Q$121)+(N201*Visualisation!$Q$122)+(N222*Visualisation!$Q$123)+(N243*Visualisation!$Q$124)+(N264*Visualisation!$Q$125),"-")</f>
        <v>0.28357093389205068</v>
      </c>
      <c r="AN159" s="203">
        <f>IFERROR((O96*Visualisation!$Q$117)+(O117*Visualisation!$Q$118)+(O138*Visualisation!$Q$119)+(O159*Visualisation!$Q$120)+(O180*Visualisation!$Q$121)+(O201*Visualisation!$Q$122)+(O222*Visualisation!$Q$123)+(O243*Visualisation!$Q$124)+(O264*Visualisation!$Q$125),"-")</f>
        <v>0.26353493547664342</v>
      </c>
      <c r="AO159" s="203">
        <f>IFERROR((P96*Visualisation!$Q$117)+(P117*Visualisation!$Q$118)+(P138*Visualisation!$Q$119)+(P159*Visualisation!$Q$120)+(P180*Visualisation!$Q$121)+(P201*Visualisation!$Q$122)+(P222*Visualisation!$Q$123)+(P243*Visualisation!$Q$124)+(P264*Visualisation!$Q$125),"-")</f>
        <v>0.58750906023907334</v>
      </c>
      <c r="AP159" s="203">
        <f>IFERROR((Q96*Visualisation!$Q$117)+(Q117*Visualisation!$Q$118)+(Q138*Visualisation!$Q$119)+(Q159*Visualisation!$Q$120)+(Q180*Visualisation!$Q$121)+(Q201*Visualisation!$Q$122)+(Q222*Visualisation!$Q$123)+(Q243*Visualisation!$Q$124)+(Q264*Visualisation!$Q$125),"-")</f>
        <v>5.0138682599966039E-2</v>
      </c>
      <c r="AQ159" s="204">
        <f>IFERROR((R96*Visualisation!$Q$117)+(R117*Visualisation!$Q$118)+(R138*Visualisation!$Q$119)+(R159*Visualisation!$Q$120)+(R180*Visualisation!$Q$121)+(R201*Visualisation!$Q$122)+(R222*Visualisation!$Q$123)+(R243*Visualisation!$Q$124)+(R264*Visualisation!$Q$125),"-")</f>
        <v>0</v>
      </c>
      <c r="AR159" s="21">
        <f t="shared" si="14"/>
        <v>6.8067363664119211</v>
      </c>
      <c r="AS159" s="1"/>
      <c r="AT159" s="1"/>
      <c r="AU159" s="1"/>
      <c r="AV159" s="249"/>
      <c r="AX159" s="1"/>
      <c r="AY159" s="75" t="s">
        <v>261</v>
      </c>
      <c r="AZ159" s="21">
        <f>(($C$249*Visualisation!$V$125)+($C$250*Visualisation!$V$125)+($C$251*Visualisation!$V$125)+($C$252*Visualisation!$V$125)+($C$253*Visualisation!$V$125)+($C$254*Visualisation!$V$125)+($C$255*Visualisation!$V$125)+($C$256*Visualisation!$V$125)+($C$257*Visualisation!$V$125)+($C$258*Visualisation!$V$125)+($C$259*Visualisation!$V$125)+($C$260*Visualisation!$V$125)+($C$261*Visualisation!$V$125)+($C$262*Visualisation!$V$125)+($C$263*Visualisation!$V$125)+($C$264*Visualisation!$V$125))*$BD$86</f>
        <v>0</v>
      </c>
      <c r="BA159" s="21">
        <f>($C$249*Visualisation!$V$125)+($D$249*Visualisation!$V$125)+($E$249*Visualisation!$V$125)+($F$249*Visualisation!$V$125)+($G$249*Visualisation!$V$125)+($H$249*Visualisation!$V$125)+($I$249*Visualisation!$V$125)+($J$249*Visualisation!$V$125)+($K$249*Visualisation!$V$125)+($L$249*Visualisation!$V$125)+($M$249*Visualisation!$V$125)+($N$249*Visualisation!$V$125)+($O$249*Visualisation!$V$125)+($P$249*Visualisation!$V$125)+($Q$249*Visualisation!$V$125)+($R$249*Visualisation!$V$125)</f>
        <v>0</v>
      </c>
      <c r="BB159" s="21"/>
      <c r="BC159" s="21"/>
      <c r="BD159" s="21">
        <f>(($D$249*Visualisation!$V$125)+($D$250*Visualisation!$V$125)+($D$251*Visualisation!$V$125)+($D$252*Visualisation!$V$125)+($D$253*Visualisation!$V$125)+($D$254*Visualisation!$V$125)+($D$255*Visualisation!$V$125)+($D$256*Visualisation!$V$125)+($D$257*Visualisation!$V$125)+($D$258*Visualisation!$V$125)+($D$259*Visualisation!$V$125)+($D$260*Visualisation!$V$125)+($D$261*Visualisation!$V$125)+($D$262*Visualisation!$V$125)+($D$263*Visualisation!$V$125)+($D$264*Visualisation!$V$125))*$BD$86</f>
        <v>0</v>
      </c>
      <c r="BE159" s="21">
        <f>($C$250*Visualisation!$V$125)+($D$250*Visualisation!$V$125)+($E$250*Visualisation!$V$125)+($F$250*Visualisation!$V$125)+($G$250*Visualisation!$V$125)+($H$250*Visualisation!$V$125)+($I$250*Visualisation!$V$125)+($J$250*Visualisation!$V$125)+($K$250*Visualisation!$V$125)+($L$250*Visualisation!$V$125)+($M$250*Visualisation!$V$125)+($N$250*Visualisation!$V$125)+($O$250*Visualisation!$V$125)+($P$250*Visualisation!$V$125)+($Q$250*Visualisation!$V$125)+($R$250*Visualisation!$V$125)</f>
        <v>0</v>
      </c>
      <c r="BF159" s="21"/>
      <c r="BG159" s="21"/>
      <c r="BH159" s="21">
        <f>(($E$249*Visualisation!$V$125)+($E$250*Visualisation!$V$125)+($E$251*Visualisation!$V$125)+($E$252*Visualisation!$V$125)+($E$253*Visualisation!$V$125)+($E$254*Visualisation!$V$125)+($E$255*Visualisation!$V$125)+($E$256*Visualisation!$V$125)+($E$257*Visualisation!$V$125)+($E$258*Visualisation!$V$125)+($E$259*Visualisation!$V$125)+($E$260*Visualisation!$V$125)+($E$261*Visualisation!$V$125)+($E$262*Visualisation!$V$125)+($E$263*Visualisation!$V$125)+($E$264*Visualisation!$V$125))*$BD$86</f>
        <v>0</v>
      </c>
      <c r="BI159" s="21">
        <f>($C$251*Visualisation!$V$125)+($D$251*Visualisation!$V$125)+($E$251*Visualisation!$V$125)+($F$251*Visualisation!$V$125)+($G$251*Visualisation!$V$125)+($H$251*Visualisation!$V$125)+($I$251*Visualisation!$V$125)+($J$251*Visualisation!$V$125)+($K$251*Visualisation!$V$125)+($L$251*Visualisation!$V$125)+($M$251*Visualisation!$V$125)+($N$251*Visualisation!$V$125)+($O$251*Visualisation!$V$125)+($P$251*Visualisation!$V$125)+($Q$251*Visualisation!$V$125)+($R$251*Visualisation!$V$125)</f>
        <v>0</v>
      </c>
      <c r="BJ159" s="21"/>
      <c r="BK159" s="21"/>
      <c r="BL159" s="21">
        <f>(($F$249*Visualisation!$V$125)+($F$250*Visualisation!$V$125)+($F$251*Visualisation!$V$125)+($F$252*Visualisation!$V$125)+($F$253*Visualisation!$V$125)+($F$254*Visualisation!$V$125)+($F$255*Visualisation!$V$125)+($F$256*Visualisation!$V$125)+($F$257*Visualisation!$V$125)+($F$258*Visualisation!$V$125)+($F$259*Visualisation!$V$125)+($F$260*Visualisation!$V$125)+($F$261*Visualisation!$V$125)+($F$262*Visualisation!$V$125)+($F$263*Visualisation!$V$125)+($F$264*Visualisation!$V$125))*$BD$86</f>
        <v>0</v>
      </c>
      <c r="BM159" s="21">
        <f>($C$252*Visualisation!$V$125)+($D$252*Visualisation!$V$125)+($E$252*Visualisation!$V$125)+($F$252*Visualisation!$V$125)+($G$252*Visualisation!$V$125)+($H$252*Visualisation!$V$125)+($I$252*Visualisation!$V$125)+($J$252*Visualisation!$V$125)+($K$252*Visualisation!$V$125)+($L$252*Visualisation!$V$125)+($M$252*Visualisation!$V$125)+($N$252*Visualisation!$V$125)+($O$252*Visualisation!$V$125)+($P$252*Visualisation!$V$125)+($Q$252*Visualisation!$V$125)+($R$252*Visualisation!$V$125)</f>
        <v>0</v>
      </c>
      <c r="BN159" s="21"/>
      <c r="BO159" s="21"/>
      <c r="BP159" s="21">
        <f>(($G$249*Visualisation!$V$125)+($G$250*Visualisation!$V$125)+($G$251*Visualisation!$V$125)+($G$252*Visualisation!$V$125)+($G$253*Visualisation!$V$125)+($G$254*Visualisation!$V$125)+($G$255*Visualisation!$V$125)+($G$256*Visualisation!$V$125)+($G$257*Visualisation!$V$125)+($G$258*Visualisation!$V$125)+($G$259*Visualisation!$V$125)+($G$260*Visualisation!$V$125)+($G$261*Visualisation!$V$125)+($G$262*Visualisation!$V$125)+($G$263*Visualisation!$V$125)+($G$264*Visualisation!$V$125))*$BD$86</f>
        <v>0</v>
      </c>
      <c r="BQ159" s="21">
        <f>($C$253*Visualisation!$V$125)+($D$253*Visualisation!$V$125)+($E$253*Visualisation!$V$125)+($F$253*Visualisation!$V$125)+($G$253*Visualisation!$V$125)+($H$253*Visualisation!$V$125)+($I$253*Visualisation!$V$125)+($J$253*Visualisation!$V$125)+($K$253*Visualisation!$V$125)+($L$253*Visualisation!$V$125)+($M$253*Visualisation!$V$125)+($N$253*Visualisation!$V$125)+($O$253*Visualisation!$V$125)+($P$253*Visualisation!$V$125)+($Q$253*Visualisation!$V$125)+($R$253*Visualisation!$V$125)</f>
        <v>0</v>
      </c>
      <c r="BR159" s="21"/>
      <c r="BS159" s="21"/>
      <c r="BT159" s="21">
        <f>(($H$249*Visualisation!$V$125)+($H$250*Visualisation!$V$125)+($H$251*Visualisation!$V$125)+($H$252*Visualisation!$V$125)+($H$253*Visualisation!$V$125)+($H$254*Visualisation!$V$125)+($H$255*Visualisation!$V$125)+($H$256*Visualisation!$V$125)+($H$257*Visualisation!$V$125)+($H$258*Visualisation!$V$125)+($H$259*Visualisation!$V$125)+($H$260*Visualisation!$V$125)+($H$261*Visualisation!$V$125)+($H$262*Visualisation!$V$125)+($H$263*Visualisation!$V$125)+($H$264*Visualisation!$V$125))*$BD$86</f>
        <v>0</v>
      </c>
      <c r="BU159" s="21">
        <f>($C$254*Visualisation!$V$125)+($D$254*Visualisation!$V$125)+($E$254*Visualisation!$V$125)+($F$254*Visualisation!$V$125)+($G$254*Visualisation!$V$125)+($H$254*Visualisation!$V$125)+($I$254*Visualisation!$V$125)+($J$254*Visualisation!$V$125)+($K$254*Visualisation!$V$125)+($L$254*Visualisation!$V$125)+($M$254*Visualisation!$V$125)+($N$254*Visualisation!$V$125)+($O$254*Visualisation!$V$125)+($P$254*Visualisation!$V$125)+($Q$254*Visualisation!$V$125)+($R$254*Visualisation!$V$125)</f>
        <v>0</v>
      </c>
      <c r="BV159" s="21"/>
      <c r="BW159" s="21"/>
      <c r="BX159" s="21">
        <f>(($I$249*Visualisation!$V$125)+($I$250*Visualisation!$V$125)+($I$251*Visualisation!$V$125)+($I$252*Visualisation!$V$125)+($I$253*Visualisation!$V$125)+($I$254*Visualisation!$V$125)+($I$255*Visualisation!$V$125)+($I$256*Visualisation!$V$125)+($I$257*Visualisation!$V$125)+($I$258*Visualisation!$V$125)+($I$259*Visualisation!$V$125)+($I$260*Visualisation!$V$125)+($I$261*Visualisation!$V$125)+($I$262*Visualisation!$V$125)+($I$263*Visualisation!$V$125)+($I$264*Visualisation!$V$125))*$BD$86</f>
        <v>0</v>
      </c>
      <c r="BY159" s="21">
        <f>($C$255*Visualisation!$V$125)+($D$255*Visualisation!$V$125)+($E$255*Visualisation!$V$125)+($F$255*Visualisation!$V$125)+($G$255*Visualisation!$V$125)+($H$255*Visualisation!$V$125)+($I$255*Visualisation!$V$125)+($J$255*Visualisation!$V$125)+($K$255*Visualisation!$V$125)+($L$255*Visualisation!$V$125)+($M$255*Visualisation!$V$125)+($N$255*Visualisation!$V$125)+($O$255*Visualisation!$V$125)+($P$255*Visualisation!$V$125)+($Q$255*Visualisation!$V$125)+($R$255*Visualisation!$V$125)</f>
        <v>0</v>
      </c>
      <c r="BZ159" s="2"/>
      <c r="CB159" s="21">
        <f>(($J$249*Visualisation!$V$125)+($J$250*Visualisation!$V$125)+($J$251*Visualisation!$V$125)+($J$252*Visualisation!$V$125)+($J$253*Visualisation!$V$125)+($J$254*Visualisation!$V$125)+($J$255*Visualisation!$V$125)+($J$256*Visualisation!$V$125)+($J$257*Visualisation!$V$125)+($J$258*Visualisation!$V$125)+($J$259*Visualisation!$V$125)+($J$260*Visualisation!$V$125)+($J$261*Visualisation!$V$125)+($J$262*Visualisation!$V$125)+($J$263*Visualisation!$V$125)+($J$264*Visualisation!$V$125))*$BD$86</f>
        <v>0</v>
      </c>
      <c r="CC159" s="21">
        <f>($C$256*Visualisation!$V$125)+($D$256*Visualisation!$V$125)+($E$256*Visualisation!$V$125)+($F$256*Visualisation!$V$125)+($G$256*Visualisation!$V$125)+($H$256*Visualisation!$V$125)+($I$256*Visualisation!$V$125)+($J$256*Visualisation!$V$125)+($K$256*Visualisation!$V$125)+($L$256*Visualisation!$V$125)+($M$256*Visualisation!$V$125)+($N$256*Visualisation!$V$125)+($O$256*Visualisation!$V$125)+($P$256*Visualisation!$V$125)+($Q$256*Visualisation!$V$125)+($R$256*Visualisation!$V$125)</f>
        <v>0</v>
      </c>
      <c r="CD159" s="2"/>
      <c r="CF159" s="21">
        <f>(($K$249*Visualisation!$V$125)+($K$250*Visualisation!$V$125)+($K$251*Visualisation!$V$125)+($K$252*Visualisation!$V$125)+($K$253*Visualisation!$V$125)+($K$254*Visualisation!$V$125)+($K$255*Visualisation!$V$125)+($K$256*Visualisation!$V$125)+($K$257*Visualisation!$V$125)+($K$258*Visualisation!$V$125)+($K$259*Visualisation!$V$125)+($K$260*Visualisation!$V$125)+($K$261*Visualisation!$V$125)+($K$262*Visualisation!$V$125)+($K$263*Visualisation!$V$125)+($K$264*Visualisation!$V$125))*$BD$86</f>
        <v>0</v>
      </c>
      <c r="CG159" s="21">
        <f>($C$257*Visualisation!$V$125)+($D$257*Visualisation!$V$125)+($E$257*Visualisation!$V$125)+($F$257*Visualisation!$V$125)+($G$257*Visualisation!$V$125)+($H$257*Visualisation!$V$125)+($I$257*Visualisation!$V$125)+($J$257*Visualisation!$V$125)+($K$257*Visualisation!$V$125)+($L$257*Visualisation!$V$125)+($M$257*Visualisation!$V$125)+($N$257*Visualisation!$V$125)+($O$257*Visualisation!$V$125)+($P$257*Visualisation!$V$125)+($Q$257*Visualisation!$V$125)+($R$257*Visualisation!$V$125)</f>
        <v>0</v>
      </c>
      <c r="CH159" s="2"/>
      <c r="CJ159" s="21">
        <f>(($L$249*Visualisation!$V$125)+($L$250*Visualisation!$V$125)+($L$251*Visualisation!$V$125)+($L$252*Visualisation!$V$125)+($L$253*Visualisation!$V$125)+($L$254*Visualisation!$V$125)+($L$255*Visualisation!$V$125)+($L$256*Visualisation!$V$125)+($L$257*Visualisation!$V$125)+($L$258*Visualisation!$V$125)+($L$259*Visualisation!$V$125)+($L$260*Visualisation!$V$125)+($L$261*Visualisation!$V$125)+($L$262*Visualisation!$V$125)+($L$263*Visualisation!$V$125)+($L$264*Visualisation!$V$125))*$BD$86</f>
        <v>0</v>
      </c>
      <c r="CK159" s="21">
        <f>($C$258*Visualisation!$V$125)+($D$258*Visualisation!$V$125)+($E$258*Visualisation!$V$125)+($F$258*Visualisation!$V$125)+($G$258*Visualisation!$V$125)+($H$258*Visualisation!$V$125)+($I$258*Visualisation!$V$125)+($J$258*Visualisation!$V$125)+($K$258*Visualisation!$V$125)+($L$258*Visualisation!$V$125)+($M$258*Visualisation!$V$125)+($N$258*Visualisation!$V$125)+($O$258*Visualisation!$V$125)+($P$258*Visualisation!$V$125)+($Q$258*Visualisation!$V$125)+($R$258*Visualisation!$V$125)</f>
        <v>0</v>
      </c>
      <c r="CL159" s="2"/>
      <c r="CN159" s="21">
        <f>(($M$249*Visualisation!$V$125)+($M$250*Visualisation!$V$125)+($M$251*Visualisation!$V$125)+($M$252*Visualisation!$V$125)+($M$253*Visualisation!$V$125)+($M$254*Visualisation!$V$125)+($M$255*Visualisation!$V$125)+($M$256*Visualisation!$V$125)+($M$257*Visualisation!$V$125)+($M$258*Visualisation!$V$125)+($M$259*Visualisation!$V$125)+($M$260*Visualisation!$V$125)+($M$261*Visualisation!$V$125)+($M$262*Visualisation!$V$125)+($M$263*Visualisation!$V$125)+($M$264*Visualisation!$V$125))*$BD$86</f>
        <v>0</v>
      </c>
      <c r="CO159" s="21">
        <f>($C$259*Visualisation!$V$125)+($D$259*Visualisation!$V$125)+($E$259*Visualisation!$V$125)+($F$259*Visualisation!$V$125)+($G$259*Visualisation!$V$125)+($H$259*Visualisation!$V$125)+($I$259*Visualisation!$V$125)+($J$259*Visualisation!$V$125)+($K$259*Visualisation!$V$125)+($L$259*Visualisation!$V$125)+($M$259*Visualisation!$V$125)+($N$259*Visualisation!$V$125)+($O$259*Visualisation!$V$125)+($P$259*Visualisation!$V$125)+($Q$259*Visualisation!$V$125)+($R$259*Visualisation!$V$125)</f>
        <v>0</v>
      </c>
      <c r="CP159" s="2"/>
      <c r="CR159" s="21">
        <f>(($N$249*Visualisation!$V$125)+($N$250*Visualisation!$V$125)+($N$251*Visualisation!$V$125)+($N$252*Visualisation!$V$125)+($N$253*Visualisation!$V$125)+($N$254*Visualisation!$V$125)+($N$255*Visualisation!$V$125)+($N$256*Visualisation!$V$125)+($N$257*Visualisation!$V$125)+($N$258*Visualisation!$V$125)+($N$259*Visualisation!$V$125)+($N$260*Visualisation!$V$125)+($N$261*Visualisation!$V$125)+($N$262*Visualisation!$V$125)+($N$263*Visualisation!$V$125)+($N$264*Visualisation!$V$125))*$BD$86</f>
        <v>0</v>
      </c>
      <c r="CS159" s="21">
        <f>($C$260*Visualisation!$V$125)+($D$260*Visualisation!$V$125)+($E$260*Visualisation!$V$125)+($F$260*Visualisation!$V$125)+($G$260*Visualisation!$V$125)+($H$260*Visualisation!$V$125)+($I$260*Visualisation!$V$125)+($J$260*Visualisation!$V$125)+($K$260*Visualisation!$V$125)+($L$260*Visualisation!$V$125)+($M$260*Visualisation!$V$125)+($N$260*Visualisation!$V$125)+($O$260*Visualisation!$V$125)+($P$260*Visualisation!$V$125)+($Q$260*Visualisation!$V$125)+($R$260*Visualisation!$V$125)</f>
        <v>0</v>
      </c>
      <c r="CT159" s="2"/>
      <c r="CV159" s="21">
        <f>(($O$249*Visualisation!$V$125)+($O$250*Visualisation!$V$125)+($O$251*Visualisation!$V$125)+($O$252*Visualisation!$V$125)+($O$253*Visualisation!$V$125)+($O$254*Visualisation!$V$125)+($O$255*Visualisation!$V$125)+($O$256*Visualisation!$V$125)+($O$257*Visualisation!$V$125)+($O$258*Visualisation!$V$125)+($O$259*Visualisation!$V$125)+($O$260*Visualisation!$V$125)+($O$261*Visualisation!$V$125)+($O$262*Visualisation!$V$125)+($O$263*Visualisation!$V$125)+($O$264*Visualisation!$V$125))*$BD$86</f>
        <v>0</v>
      </c>
      <c r="CW159" s="21">
        <f>($C$261*Visualisation!$V$125)+($D$261*Visualisation!$V$125)+($E$261*Visualisation!$V$125)+($F$261*Visualisation!$V$125)+($G$261*Visualisation!$V$125)+($H$261*Visualisation!$V$125)+($I$261*Visualisation!$V$125)+($J$261*Visualisation!$V$125)+($K$261*Visualisation!$V$125)+($L$261*Visualisation!$V$125)+($M$261*Visualisation!$V$125)+($N$261*Visualisation!$V$125)+($O$261*Visualisation!$V$125)+($P$261*Visualisation!$V$125)+($Q$261*Visualisation!$V$125)+($R$261*Visualisation!$V$125)</f>
        <v>0</v>
      </c>
      <c r="CX159" s="2"/>
      <c r="CZ159" s="21">
        <f>(($P$249*Visualisation!$V$125)+($P$250*Visualisation!$V$125)+($P$251*Visualisation!$V$125)+($P$252*Visualisation!$V$125)+($P$253*Visualisation!$V$125)+($P$254*Visualisation!$V$125)+($P$255*Visualisation!$V$125)+($P$256*Visualisation!$V$125)+($P$257*Visualisation!$V$125)+($P$258*Visualisation!$V$125)+($P$259*Visualisation!$V$125)+($P$260*Visualisation!$V$125)+($P$261*Visualisation!$V$125)+($P$262*Visualisation!$V$125)+($P$263*Visualisation!$V$125)+($P$264*Visualisation!$V$125))*$BD$86</f>
        <v>0</v>
      </c>
      <c r="DA159" s="21">
        <f>($C$262*Visualisation!$V$125)+($D$262*Visualisation!$V$125)+($E$262*Visualisation!$V$125)+($F$262*Visualisation!$V$125)+($G$262*Visualisation!$V$125)+($H$262*Visualisation!$V$125)+($I$262*Visualisation!$V$125)+($J$262*Visualisation!$V$125)+($K$262*Visualisation!$V$125)+($L$262*Visualisation!$V$125)+($M$262*Visualisation!$V$125)+($N$262*Visualisation!$V$125)+($O$262*Visualisation!$V$125)+($P$262*Visualisation!$V$125)+($Q$262*Visualisation!$V$125)+($R$262*Visualisation!$V$125)</f>
        <v>0</v>
      </c>
      <c r="DB159" s="2"/>
      <c r="DD159" s="21">
        <f>(($Q$249*Visualisation!$V$125)+($Q$250*Visualisation!$V$125)+($Q$251*Visualisation!$V$125)+($Q$252*Visualisation!$V$125)+($Q$253*Visualisation!$V$125)+($Q$254*Visualisation!$V$125)+($Q$255*Visualisation!$V$125)+($Q$256*Visualisation!$V$125)+($Q$257*Visualisation!$V$125)+($Q$258*Visualisation!$V$125)+($Q$259*Visualisation!$V$125)+($Q$260*Visualisation!$V$125)+($Q$261*Visualisation!$V$125)+($Q$262*Visualisation!$V$125)+($Q$263*Visualisation!$V$125)+($Q$264*Visualisation!$V$125))*$BD$86</f>
        <v>0</v>
      </c>
      <c r="DE159" s="21">
        <f>($C$263*Visualisation!$V$125)+($D$263*Visualisation!$V$125)+($E$263*Visualisation!$V$125)+($F$263*Visualisation!$V$125)+($G$263*Visualisation!$V$125)+($H$263*Visualisation!$V$125)+($I$263*Visualisation!$V$125)+($J$263*Visualisation!$V$125)+($K$263*Visualisation!$V$125)+($L$263*Visualisation!$V$125)+($M$263*Visualisation!$V$125)+($N$263*Visualisation!$V$125)+($O$263*Visualisation!$V$125)+($P$263*Visualisation!$V$125)+($Q$263*Visualisation!$V$125)+($R$263*Visualisation!$V$125)</f>
        <v>0</v>
      </c>
      <c r="DF159" s="2"/>
      <c r="DH159" s="21">
        <f>(($R$249*Visualisation!$V$125)+($R$250*Visualisation!$V$125)+($R$251*Visualisation!$V$125)+($R$252*Visualisation!$V$125)+($R$253*Visualisation!$V$125)+($R$254*Visualisation!$V$125)+($R$255*Visualisation!$V$125)+($R$256*Visualisation!$V$125)+($R$257*Visualisation!$V$125)+($R$258*Visualisation!$V$125)+($R$259*Visualisation!$V$125)+($R$260*Visualisation!$V$125)+($R$261*Visualisation!$V$125)+($R$262*Visualisation!$V$125)+($R$263*Visualisation!$V$125)+($R$264*Visualisation!$V$125))*$BD$86</f>
        <v>0</v>
      </c>
      <c r="DI159" s="21">
        <f>($C$264*Visualisation!$V$125)+($D$264*Visualisation!$V$125)+($E$264*Visualisation!$V$125)+($F$264*Visualisation!$V$125)+($G$264*Visualisation!$V$125)+($H$264*Visualisation!$V$125)+($I$264*Visualisation!$V$125)+($J$264*Visualisation!$V$125)+($K$264*Visualisation!$V$125)+($L$264*Visualisation!$V$125)+($M$264*Visualisation!$V$125)+($N$264*Visualisation!$V$125)+($O$264*Visualisation!$V$125)+($P$264*Visualisation!$V$125)+($Q$264*Visualisation!$V$125)+($R$264*Visualisation!$V$125)</f>
        <v>0</v>
      </c>
      <c r="DJ159" s="2"/>
      <c r="DO159" s="253"/>
    </row>
    <row r="160" spans="1:119">
      <c r="M160" s="1"/>
      <c r="N160" s="1"/>
      <c r="O160" s="1"/>
      <c r="P160" s="1"/>
      <c r="Q160" s="1"/>
      <c r="R160" s="1"/>
      <c r="S160" s="1"/>
      <c r="T160" s="1"/>
      <c r="U160" s="1"/>
      <c r="V160" s="1"/>
      <c r="W160" s="249"/>
      <c r="X160" s="2"/>
      <c r="Y160" s="2"/>
      <c r="Z160" s="2"/>
      <c r="AA160" s="189" t="s">
        <v>180</v>
      </c>
      <c r="AB160" s="21">
        <f>SUM(AB144:AB159)</f>
        <v>3.784752528780392</v>
      </c>
      <c r="AC160" s="21">
        <f t="shared" ref="AC160:AQ160" si="15">SUM(AC144:AC159)</f>
        <v>3.7803217171169314</v>
      </c>
      <c r="AD160" s="21">
        <f t="shared" si="15"/>
        <v>0.89783024727925642</v>
      </c>
      <c r="AE160" s="21">
        <f t="shared" si="15"/>
        <v>3.881256669147918</v>
      </c>
      <c r="AF160" s="21">
        <f t="shared" si="15"/>
        <v>3.8701683940232972</v>
      </c>
      <c r="AG160" s="21">
        <f t="shared" si="15"/>
        <v>0.66427268199256684</v>
      </c>
      <c r="AH160" s="21">
        <f t="shared" si="15"/>
        <v>5.1380415394875261</v>
      </c>
      <c r="AI160" s="21">
        <f t="shared" si="15"/>
        <v>5.1305498241993108</v>
      </c>
      <c r="AJ160" s="21">
        <f t="shared" si="15"/>
        <v>2.2430124007567542</v>
      </c>
      <c r="AK160" s="21">
        <f t="shared" si="15"/>
        <v>4.0080446739088238</v>
      </c>
      <c r="AL160" s="21">
        <f t="shared" si="15"/>
        <v>3.9927597152897762</v>
      </c>
      <c r="AM160" s="21">
        <f t="shared" si="15"/>
        <v>1.1936636853829865</v>
      </c>
      <c r="AN160" s="21">
        <f t="shared" si="15"/>
        <v>3.1252110132012456</v>
      </c>
      <c r="AO160" s="21">
        <f t="shared" si="15"/>
        <v>3.7867035471515464</v>
      </c>
      <c r="AP160" s="21">
        <f t="shared" si="15"/>
        <v>0.40260768176362105</v>
      </c>
      <c r="AQ160" s="21">
        <f t="shared" si="15"/>
        <v>0.8549870391533414</v>
      </c>
      <c r="AR160" s="1"/>
      <c r="AS160" s="1"/>
      <c r="AT160" s="1"/>
      <c r="AU160" s="1"/>
      <c r="AV160" s="249"/>
      <c r="AX160" s="11"/>
      <c r="AY160" s="212" t="s">
        <v>100</v>
      </c>
      <c r="AZ160" s="214"/>
      <c r="BA160" s="214"/>
      <c r="BB160" s="214">
        <f>BA161-AZ161</f>
        <v>0</v>
      </c>
      <c r="BC160" s="21"/>
      <c r="BD160" s="214"/>
      <c r="BE160" s="214"/>
      <c r="BF160" s="214">
        <f>BE161-BD161</f>
        <v>0</v>
      </c>
      <c r="BG160" s="21"/>
      <c r="BH160" s="178"/>
      <c r="BI160" s="178"/>
      <c r="BJ160" s="214">
        <f>BI161-BH161</f>
        <v>0</v>
      </c>
      <c r="BK160" s="21"/>
      <c r="BL160" s="178"/>
      <c r="BM160" s="178"/>
      <c r="BN160" s="214">
        <f>BM161-BL161</f>
        <v>0</v>
      </c>
      <c r="BO160" s="21"/>
      <c r="BP160" s="178"/>
      <c r="BQ160" s="178"/>
      <c r="BR160" s="214">
        <f>BQ161-BP161</f>
        <v>0</v>
      </c>
      <c r="BS160" s="21"/>
      <c r="BT160" s="178"/>
      <c r="BU160" s="178"/>
      <c r="BV160" s="214">
        <f>BU161-BT161</f>
        <v>0</v>
      </c>
      <c r="BW160" s="21"/>
      <c r="BX160" s="178"/>
      <c r="BY160" s="219"/>
      <c r="BZ160" s="214">
        <f>BY161-BX161</f>
        <v>0</v>
      </c>
      <c r="CB160" s="178"/>
      <c r="CC160" s="219"/>
      <c r="CD160" s="214">
        <f>CC161-CB161</f>
        <v>0</v>
      </c>
      <c r="CF160" s="178"/>
      <c r="CG160" s="219"/>
      <c r="CH160" s="214">
        <f>CG161-CF161</f>
        <v>0</v>
      </c>
      <c r="CJ160" s="178"/>
      <c r="CK160" s="219"/>
      <c r="CL160" s="214">
        <f>CK161-CJ161</f>
        <v>0</v>
      </c>
      <c r="CN160" s="178"/>
      <c r="CO160" s="219"/>
      <c r="CP160" s="214">
        <f>CO161-CN161</f>
        <v>0</v>
      </c>
      <c r="CR160" s="178"/>
      <c r="CS160" s="219"/>
      <c r="CT160" s="214">
        <f>CS161-CR161</f>
        <v>0</v>
      </c>
      <c r="CV160" s="178"/>
      <c r="CW160" s="219"/>
      <c r="CX160" s="214">
        <f>CW161-CV161</f>
        <v>0</v>
      </c>
      <c r="CZ160" s="178"/>
      <c r="DA160" s="219"/>
      <c r="DB160" s="214">
        <f>DA161-CZ161</f>
        <v>0</v>
      </c>
      <c r="DD160" s="178"/>
      <c r="DE160" s="219"/>
      <c r="DF160" s="214">
        <f>DE161-DD161</f>
        <v>0</v>
      </c>
      <c r="DH160" s="178"/>
      <c r="DI160" s="219"/>
      <c r="DJ160" s="214">
        <f>DI161-DH161</f>
        <v>0</v>
      </c>
      <c r="DO160" s="253"/>
    </row>
    <row r="161" spans="1:119" ht="14.1" customHeight="1">
      <c r="M161" s="1"/>
      <c r="N161" s="1"/>
      <c r="O161" s="1"/>
      <c r="P161" s="1"/>
      <c r="Q161" s="1"/>
      <c r="R161" s="1"/>
      <c r="S161" s="1"/>
      <c r="T161" s="1"/>
      <c r="U161" s="1"/>
      <c r="V161" s="1"/>
      <c r="W161" s="249"/>
      <c r="X161" s="2"/>
      <c r="Y161" s="2"/>
      <c r="Z161" s="2"/>
      <c r="AA161" s="190"/>
      <c r="AB161" s="2"/>
      <c r="AC161" s="2"/>
      <c r="AD161" s="2"/>
      <c r="AE161" s="2"/>
      <c r="AF161" s="2"/>
      <c r="AG161" s="2"/>
      <c r="AH161" s="2"/>
      <c r="AI161" s="2"/>
      <c r="AJ161" s="11"/>
      <c r="AK161" s="11"/>
      <c r="AL161" s="11"/>
      <c r="AM161" s="11"/>
      <c r="AN161" s="11"/>
      <c r="AO161" s="11"/>
      <c r="AP161" s="11"/>
      <c r="AQ161" s="11"/>
      <c r="AR161" s="1"/>
      <c r="AS161" s="1"/>
      <c r="AT161" s="1"/>
      <c r="AU161" s="1"/>
      <c r="AV161" s="249"/>
      <c r="AX161" s="11"/>
      <c r="AY161" s="213" t="s">
        <v>253</v>
      </c>
      <c r="AZ161" s="178">
        <f>SUM(AZ151:AZ159)*$BD$86</f>
        <v>0</v>
      </c>
      <c r="BA161" s="178">
        <f>SUM(BA151:BA159)</f>
        <v>0</v>
      </c>
      <c r="BB161" s="178"/>
      <c r="BC161" s="22"/>
      <c r="BD161" s="178">
        <f>SUM(BD151:BD159)*$BD$86</f>
        <v>0</v>
      </c>
      <c r="BE161" s="178">
        <f>SUM(BE151:BE159)</f>
        <v>0</v>
      </c>
      <c r="BF161" s="178"/>
      <c r="BG161" s="22"/>
      <c r="BH161" s="178">
        <f>SUM(BH151:BH159)*$BD$86</f>
        <v>0</v>
      </c>
      <c r="BI161" s="178">
        <f>SUM(BI151:BI159)</f>
        <v>0</v>
      </c>
      <c r="BJ161" s="178"/>
      <c r="BK161" s="22"/>
      <c r="BL161" s="178">
        <f>SUM(BL151:BL159)*$BD$86</f>
        <v>0</v>
      </c>
      <c r="BM161" s="178">
        <f>SUM(BM151:BM159)</f>
        <v>0</v>
      </c>
      <c r="BN161" s="178"/>
      <c r="BO161" s="22"/>
      <c r="BP161" s="178">
        <f>SUM(BP151:BP159)*$BD$86</f>
        <v>0</v>
      </c>
      <c r="BQ161" s="178">
        <f>SUM(BQ151:BQ159)</f>
        <v>0</v>
      </c>
      <c r="BR161" s="178"/>
      <c r="BS161" s="22"/>
      <c r="BT161" s="178">
        <f>SUM(BT151:BT159)*$BD$86</f>
        <v>0</v>
      </c>
      <c r="BU161" s="178">
        <f>SUM(BU151:BU159)</f>
        <v>0</v>
      </c>
      <c r="BV161" s="178"/>
      <c r="BW161" s="22"/>
      <c r="BX161" s="178">
        <f>SUM(BX151:BX159)*$BD$86</f>
        <v>0</v>
      </c>
      <c r="BY161" s="178">
        <f>SUM(BY151:BY159)</f>
        <v>0</v>
      </c>
      <c r="BZ161" s="214"/>
      <c r="CB161" s="178">
        <f>SUM(CB151:CB159)*$BD$86</f>
        <v>0</v>
      </c>
      <c r="CC161" s="178">
        <f>SUM(CC151:CC159)</f>
        <v>0</v>
      </c>
      <c r="CD161" s="214"/>
      <c r="CF161" s="178">
        <f>SUM(CF151:CF159)*$BD$86</f>
        <v>0</v>
      </c>
      <c r="CG161" s="178">
        <f>SUM(CG151:CG159)</f>
        <v>0</v>
      </c>
      <c r="CH161" s="214"/>
      <c r="CJ161" s="178">
        <f>SUM(CJ151:CJ159)*$BD$86</f>
        <v>0</v>
      </c>
      <c r="CK161" s="178">
        <f>SUM(CK151:CK159)</f>
        <v>0</v>
      </c>
      <c r="CL161" s="214"/>
      <c r="CN161" s="178">
        <f>SUM(CN151:CN159)*$BD$86</f>
        <v>0</v>
      </c>
      <c r="CO161" s="178">
        <f>SUM(CO151:CO159)</f>
        <v>0</v>
      </c>
      <c r="CP161" s="214"/>
      <c r="CR161" s="178">
        <f>SUM(CR151:CR159)*$BD$86</f>
        <v>0</v>
      </c>
      <c r="CS161" s="178">
        <f>SUM(CS151:CS159)</f>
        <v>0</v>
      </c>
      <c r="CT161" s="214"/>
      <c r="CV161" s="178">
        <f>SUM(CV151:CV159)*$BD$86</f>
        <v>0</v>
      </c>
      <c r="CW161" s="178">
        <f>SUM(CW151:CW159)</f>
        <v>0</v>
      </c>
      <c r="CX161" s="214"/>
      <c r="CZ161" s="178">
        <f>SUM(CZ151:CZ159)*$BD$86</f>
        <v>0</v>
      </c>
      <c r="DA161" s="178">
        <f>SUM(DA151:DA159)</f>
        <v>0</v>
      </c>
      <c r="DB161" s="214"/>
      <c r="DD161" s="178">
        <f>SUM(DD151:DD159)*$BD$86</f>
        <v>0</v>
      </c>
      <c r="DE161" s="178">
        <f>SUM(DE151:DE159)</f>
        <v>0</v>
      </c>
      <c r="DF161" s="214"/>
      <c r="DH161" s="178">
        <f>SUM(DH151:DH159)*$BD$86</f>
        <v>0</v>
      </c>
      <c r="DI161" s="178">
        <f>SUM(DI151:DI159)</f>
        <v>0</v>
      </c>
      <c r="DJ161" s="214"/>
      <c r="DO161" s="253"/>
    </row>
    <row r="162" spans="1:119">
      <c r="M162" s="1"/>
      <c r="N162" s="1"/>
      <c r="O162" s="1"/>
      <c r="P162" s="1"/>
      <c r="Q162" s="1"/>
      <c r="R162" s="1"/>
      <c r="S162" s="1"/>
      <c r="T162" s="1"/>
      <c r="U162" s="1"/>
      <c r="V162" s="1"/>
      <c r="W162" s="249"/>
      <c r="X162" s="2"/>
      <c r="Y162" s="2"/>
      <c r="Z162" s="2"/>
      <c r="AA162" s="175" t="s">
        <v>78</v>
      </c>
      <c r="AB162" s="195">
        <f>AR144</f>
        <v>0.94972862475687914</v>
      </c>
      <c r="AC162" s="195">
        <f>AR145</f>
        <v>0.99034168204525019</v>
      </c>
      <c r="AD162" s="195">
        <f>AR146</f>
        <v>5.2298437531395612</v>
      </c>
      <c r="AE162" s="195">
        <f>AR147</f>
        <v>0.55122223830066142</v>
      </c>
      <c r="AF162" s="195">
        <f>AR148</f>
        <v>0.57575462487892282</v>
      </c>
      <c r="AG162" s="195">
        <f>AR149</f>
        <v>5.6755484346543206</v>
      </c>
      <c r="AH162" s="195">
        <f>AR150</f>
        <v>0.17397612308488034</v>
      </c>
      <c r="AI162" s="195">
        <f>AR151</f>
        <v>0.17349598818672476</v>
      </c>
      <c r="AJ162" s="205">
        <f>AR152</f>
        <v>4.2262245956261388</v>
      </c>
      <c r="AK162" s="195">
        <f>AR153</f>
        <v>0.46571320514458081</v>
      </c>
      <c r="AL162" s="195">
        <f>AR154</f>
        <v>0.46417408661403314</v>
      </c>
      <c r="AM162" s="195">
        <f>AR155</f>
        <v>4.5200713366181846</v>
      </c>
      <c r="AN162" s="195">
        <f>AR156</f>
        <v>8.3753777252133208</v>
      </c>
      <c r="AO162" s="195">
        <f>AR157</f>
        <v>0.88388949608004108</v>
      </c>
      <c r="AP162" s="195">
        <f>AR158</f>
        <v>6.6920850778798755</v>
      </c>
      <c r="AQ162" s="195">
        <f>AR159</f>
        <v>6.8067363664119211</v>
      </c>
      <c r="AR162" s="1"/>
      <c r="AS162" s="1"/>
      <c r="AT162" s="1"/>
      <c r="AU162" s="1"/>
      <c r="AV162" s="249"/>
      <c r="AX162" s="11"/>
      <c r="DO162" s="253"/>
    </row>
    <row r="163" spans="1:119" ht="17.100000000000001" customHeight="1">
      <c r="A163" s="185" t="s">
        <v>251</v>
      </c>
      <c r="B163" s="160" t="s">
        <v>108</v>
      </c>
      <c r="C163" s="43" t="s">
        <v>301</v>
      </c>
      <c r="D163" s="43" t="s">
        <v>151</v>
      </c>
      <c r="E163" s="43" t="s">
        <v>242</v>
      </c>
      <c r="F163" s="43" t="s">
        <v>243</v>
      </c>
      <c r="G163" s="43" t="s">
        <v>244</v>
      </c>
      <c r="H163" s="43" t="s">
        <v>203</v>
      </c>
      <c r="I163" s="43" t="s">
        <v>204</v>
      </c>
      <c r="J163" s="26" t="s">
        <v>73</v>
      </c>
      <c r="K163" s="26" t="s">
        <v>72</v>
      </c>
      <c r="L163" s="26" t="s">
        <v>71</v>
      </c>
      <c r="M163" s="43" t="s">
        <v>70</v>
      </c>
      <c r="N163" s="43" t="s">
        <v>338</v>
      </c>
      <c r="O163" s="43" t="s">
        <v>89</v>
      </c>
      <c r="P163" s="43" t="s">
        <v>88</v>
      </c>
      <c r="Q163" s="43" t="s">
        <v>87</v>
      </c>
      <c r="R163" s="26" t="s">
        <v>325</v>
      </c>
      <c r="S163" s="1"/>
      <c r="T163" s="1"/>
      <c r="U163" s="1"/>
      <c r="V163" s="1"/>
      <c r="W163" s="249"/>
      <c r="X163" s="2"/>
      <c r="Y163" s="2"/>
      <c r="Z163" s="2"/>
      <c r="AA163" s="176" t="s">
        <v>179</v>
      </c>
      <c r="AB163" s="197">
        <f t="shared" ref="AB163:AQ163" si="16">AB160</f>
        <v>3.784752528780392</v>
      </c>
      <c r="AC163" s="197">
        <f t="shared" si="16"/>
        <v>3.7803217171169314</v>
      </c>
      <c r="AD163" s="197">
        <f t="shared" si="16"/>
        <v>0.89783024727925642</v>
      </c>
      <c r="AE163" s="197">
        <f t="shared" si="16"/>
        <v>3.881256669147918</v>
      </c>
      <c r="AF163" s="197">
        <f t="shared" si="16"/>
        <v>3.8701683940232972</v>
      </c>
      <c r="AG163" s="197">
        <f t="shared" si="16"/>
        <v>0.66427268199256684</v>
      </c>
      <c r="AH163" s="197">
        <f t="shared" si="16"/>
        <v>5.1380415394875261</v>
      </c>
      <c r="AI163" s="197">
        <f t="shared" si="16"/>
        <v>5.1305498241993108</v>
      </c>
      <c r="AJ163" s="197">
        <f t="shared" si="16"/>
        <v>2.2430124007567542</v>
      </c>
      <c r="AK163" s="197">
        <f t="shared" si="16"/>
        <v>4.0080446739088238</v>
      </c>
      <c r="AL163" s="197">
        <f t="shared" si="16"/>
        <v>3.9927597152897762</v>
      </c>
      <c r="AM163" s="197">
        <f t="shared" si="16"/>
        <v>1.1936636853829865</v>
      </c>
      <c r="AN163" s="197">
        <f t="shared" si="16"/>
        <v>3.1252110132012456</v>
      </c>
      <c r="AO163" s="197">
        <f t="shared" si="16"/>
        <v>3.7867035471515464</v>
      </c>
      <c r="AP163" s="197">
        <f t="shared" si="16"/>
        <v>0.40260768176362105</v>
      </c>
      <c r="AQ163" s="197">
        <f t="shared" si="16"/>
        <v>0.8549870391533414</v>
      </c>
      <c r="AR163" s="1"/>
      <c r="AS163" s="1"/>
      <c r="AT163" s="1"/>
      <c r="AU163" s="1"/>
      <c r="AV163" s="249"/>
      <c r="AX163" s="11"/>
      <c r="DO163" s="253"/>
    </row>
    <row r="164" spans="1:119" ht="15.75">
      <c r="A164" s="184">
        <v>68</v>
      </c>
      <c r="B164" s="164" t="s">
        <v>107</v>
      </c>
      <c r="C164" s="181" t="s">
        <v>42</v>
      </c>
      <c r="D164" s="155" t="s">
        <v>43</v>
      </c>
      <c r="E164" s="155" t="s">
        <v>44</v>
      </c>
      <c r="F164" s="155" t="s">
        <v>334</v>
      </c>
      <c r="G164" s="155" t="s">
        <v>161</v>
      </c>
      <c r="H164" s="155" t="s">
        <v>162</v>
      </c>
      <c r="I164" s="155" t="s">
        <v>56</v>
      </c>
      <c r="J164" s="155" t="s">
        <v>57</v>
      </c>
      <c r="K164" s="155" t="s">
        <v>58</v>
      </c>
      <c r="L164" s="155" t="s">
        <v>306</v>
      </c>
      <c r="M164" s="155" t="s">
        <v>307</v>
      </c>
      <c r="N164" s="155" t="s">
        <v>308</v>
      </c>
      <c r="O164" s="155" t="s">
        <v>309</v>
      </c>
      <c r="P164" s="155" t="s">
        <v>310</v>
      </c>
      <c r="Q164" s="155" t="s">
        <v>311</v>
      </c>
      <c r="R164" s="155" t="s">
        <v>205</v>
      </c>
      <c r="S164" s="170" t="s">
        <v>155</v>
      </c>
      <c r="T164" s="173">
        <f>T165*BD86</f>
        <v>-0.67687791897604377</v>
      </c>
      <c r="U164" s="1"/>
      <c r="V164" s="1"/>
      <c r="W164" s="249"/>
      <c r="X164" s="2"/>
      <c r="Y164" s="2"/>
      <c r="Z164" s="2"/>
      <c r="AA164" s="179" t="s">
        <v>186</v>
      </c>
      <c r="AB164" s="191">
        <f t="shared" ref="AB164:AQ164" si="17">AB162-AB163</f>
        <v>-2.835023904023513</v>
      </c>
      <c r="AC164" s="191">
        <f t="shared" si="17"/>
        <v>-2.7899800350716815</v>
      </c>
      <c r="AD164" s="191">
        <f t="shared" si="17"/>
        <v>4.3320135058603046</v>
      </c>
      <c r="AE164" s="191">
        <f t="shared" si="17"/>
        <v>-3.3300344308472565</v>
      </c>
      <c r="AF164" s="191">
        <f t="shared" si="17"/>
        <v>-3.2944137691443744</v>
      </c>
      <c r="AG164" s="191">
        <f t="shared" si="17"/>
        <v>5.0112757526617537</v>
      </c>
      <c r="AH164" s="191">
        <f t="shared" si="17"/>
        <v>-4.9640654164026454</v>
      </c>
      <c r="AI164" s="191">
        <f t="shared" si="17"/>
        <v>-4.9570538360125864</v>
      </c>
      <c r="AJ164" s="191">
        <f t="shared" si="17"/>
        <v>1.9832121948693846</v>
      </c>
      <c r="AK164" s="191">
        <f t="shared" si="17"/>
        <v>-3.5423314687642429</v>
      </c>
      <c r="AL164" s="191">
        <f t="shared" si="17"/>
        <v>-3.5285856286757431</v>
      </c>
      <c r="AM164" s="191">
        <f t="shared" si="17"/>
        <v>3.3264076512351979</v>
      </c>
      <c r="AN164" s="191">
        <f t="shared" si="17"/>
        <v>5.2501667120120752</v>
      </c>
      <c r="AO164" s="191">
        <f t="shared" si="17"/>
        <v>-2.9028140510715055</v>
      </c>
      <c r="AP164" s="191">
        <f t="shared" si="17"/>
        <v>6.2894773961162542</v>
      </c>
      <c r="AQ164" s="191">
        <f t="shared" si="17"/>
        <v>5.9517493272585797</v>
      </c>
      <c r="AR164" s="1"/>
      <c r="AS164" s="1"/>
      <c r="AT164" s="1"/>
      <c r="AU164" s="1"/>
      <c r="AV164" s="249"/>
      <c r="AX164" s="11"/>
      <c r="DO164" s="253"/>
    </row>
    <row r="165" spans="1:119" ht="15.75">
      <c r="A165" s="35" t="s">
        <v>51</v>
      </c>
      <c r="B165" s="159" t="s">
        <v>230</v>
      </c>
      <c r="C165" s="162">
        <f>IF((Visualisation!E$68-Visualisation!$E$68)&gt;0,(1-(EXP(-(((Visualisation!E$68-Visualisation!$E$68)^2)/(2*($T$164^2)))))),0)</f>
        <v>0</v>
      </c>
      <c r="D165" s="162">
        <f>IF((Visualisation!F$68-Visualisation!$E$68)&gt;0,(1-(EXP(-(((Visualisation!F$68-Visualisation!$E$68)^2)/(2*($T$164^2)))))),0)</f>
        <v>9.8940958609139429E-4</v>
      </c>
      <c r="E165" s="162">
        <f>IF((Visualisation!G$68-Visualisation!$E$68)&gt;0,(1-(EXP(-(((Visualisation!G$68-Visualisation!$E$68)^2)/(2*($T$164^2)))))),0)</f>
        <v>0.17333886486016936</v>
      </c>
      <c r="F165" s="162">
        <f>IF((Visualisation!H$68-Visualisation!$E$68)&gt;0,(1-(EXP(-(((Visualisation!H$68-Visualisation!$E$68)^2)/(2*($T$164^2)))))),0)</f>
        <v>3.2517229137185577E-4</v>
      </c>
      <c r="G165" s="162">
        <f>IF((Visualisation!I$68-Visualisation!$E$68)&gt;0,(1-(EXP(-(((Visualisation!I$68-Visualisation!$E$68)^2)/(2*($T$164^2)))))),0)</f>
        <v>3.9674519564192323E-4</v>
      </c>
      <c r="H165" s="162">
        <f>IF((Visualisation!J$68-Visualisation!$E$68)&gt;0,(1-(EXP(-(((Visualisation!J$68-Visualisation!$E$68)^2)/(2*($T$164^2)))))),0)</f>
        <v>3.1391771847938843E-2</v>
      </c>
      <c r="I165" s="162">
        <f>IF((Visualisation!K$68-Visualisation!$E$68)&gt;0,(1-(EXP(-(((Visualisation!K$68-Visualisation!$E$68)^2)/(2*($T$164^2)))))),0)</f>
        <v>3.2476967867310913E-3</v>
      </c>
      <c r="J165" s="162">
        <f>IF((Visualisation!L$68-Visualisation!$E$68)&gt;0,(1-(EXP(-(((Visualisation!L$68-Visualisation!$E$68)^2)/(2*($T$164^2)))))),0)</f>
        <v>0</v>
      </c>
      <c r="K165" s="162">
        <f>IF((Visualisation!M$68-Visualisation!$E$68)&gt;0,(1-(EXP(-(((Visualisation!M$68-Visualisation!$E$68)^2)/(2*($T$164^2)))))),0)</f>
        <v>0.71383233144026903</v>
      </c>
      <c r="L165" s="162">
        <f>IF((Visualisation!N$68-Visualisation!$E$68)&gt;0,(1-(EXP(-(((Visualisation!N$68-Visualisation!$E$68)^2)/(2*($T$164^2)))))),0)</f>
        <v>1.1314713444686486E-2</v>
      </c>
      <c r="M165" s="162">
        <f>IF((Visualisation!O$68-Visualisation!$E$68)&gt;0,(1-(EXP(-(((Visualisation!O$68-Visualisation!$E$68)^2)/(2*($T$164^2)))))),0)</f>
        <v>0</v>
      </c>
      <c r="N165" s="162">
        <f>IF((Visualisation!P$68-Visualisation!$E$68)&gt;0,(1-(EXP(-(((Visualisation!P$68-Visualisation!$E$68)^2)/(2*($T$164^2)))))),0)</f>
        <v>0.34390586700722181</v>
      </c>
      <c r="O165" s="162">
        <f>IF((Visualisation!Q$68-Visualisation!$E$68)&gt;0,(1-(EXP(-(((Visualisation!Q$68-Visualisation!$E$68)^2)/(2*($T$164^2)))))),0)</f>
        <v>0</v>
      </c>
      <c r="P165" s="162">
        <f>IF((Visualisation!R$68-Visualisation!$E$68)&gt;0,(1-(EXP(-(((Visualisation!R$68-Visualisation!$E$68)^2)/(2*($T$164^2)))))),0)</f>
        <v>3.3236564619510744E-2</v>
      </c>
      <c r="Q165" s="162">
        <f>IF((Visualisation!S$68-Visualisation!$E$68)&gt;0,(1-(EXP(-(((Visualisation!S$68-Visualisation!$E$68)^2)/(2*($T$164^2)))))),0)</f>
        <v>3.3761112298589246E-3</v>
      </c>
      <c r="R165" s="162">
        <f>IF((Visualisation!T$68-Visualisation!$E$68)&gt;0,(1-(EXP(-(((Visualisation!T$68-Visualisation!$E$68)^2)/(2*($T$164^2)))))),0)</f>
        <v>0</v>
      </c>
      <c r="S165" s="170" t="s">
        <v>156</v>
      </c>
      <c r="T165" s="174">
        <f>Svalues!U94</f>
        <v>0.67687791897604377</v>
      </c>
      <c r="U165" s="1"/>
      <c r="V165" s="1"/>
      <c r="W165" s="249"/>
      <c r="X165" s="2"/>
      <c r="Y165" s="2"/>
      <c r="Z165" s="2"/>
      <c r="AR165" s="1"/>
      <c r="AS165" s="1"/>
      <c r="AT165" s="1"/>
      <c r="AU165" s="1"/>
      <c r="AV165" s="249"/>
      <c r="AX165" s="1"/>
      <c r="BC165" s="2"/>
      <c r="BG165" s="2"/>
      <c r="BK165" s="2"/>
      <c r="BO165" s="2"/>
      <c r="BS165" s="2"/>
      <c r="CD165" s="2"/>
      <c r="DO165" s="253"/>
    </row>
    <row r="166" spans="1:119">
      <c r="A166" s="35" t="s">
        <v>151</v>
      </c>
      <c r="B166" s="159" t="s">
        <v>231</v>
      </c>
      <c r="C166" s="163">
        <f>IF((Visualisation!E$68-Visualisation!$F$68)&gt;0,(1-(EXP(-(((Visualisation!E$68-Visualisation!$F$68)^2)/(2*($T$164^2)))))),0)</f>
        <v>0</v>
      </c>
      <c r="D166" s="163">
        <f>IF((Visualisation!F$68-Visualisation!$F$68)&gt;0,(1-(EXP(-(((Visualisation!F$68-Visualisation!$F$68)^2)/(2*($T$164^2)))))),0)</f>
        <v>0</v>
      </c>
      <c r="E166" s="163">
        <f>IF((Visualisation!G$68-Visualisation!$F$68)&gt;0,(1-(EXP(-(((Visualisation!G$68-Visualisation!$F$68)^2)/(2*($T$164^2)))))),0)</f>
        <v>0.15116953435839908</v>
      </c>
      <c r="F166" s="163">
        <f>IF((Visualisation!H$68-Visualisation!$F$68)&gt;0,(1-(EXP(-(((Visualisation!H$68-Visualisation!$F$68)^2)/(2*($T$164^2)))))),0)</f>
        <v>0</v>
      </c>
      <c r="G166" s="163">
        <f>IF((Visualisation!I$68-Visualisation!$F$68)&gt;0,(1-(EXP(-(((Visualisation!I$68-Visualisation!$F$68)^2)/(2*($T$164^2)))))),0)</f>
        <v>0</v>
      </c>
      <c r="H166" s="163">
        <f>IF((Visualisation!J$68-Visualisation!$F$68)&gt;0,(1-(EXP(-(((Visualisation!J$68-Visualisation!$F$68)^2)/(2*($T$164^2)))))),0)</f>
        <v>2.1414386187303625E-2</v>
      </c>
      <c r="I166" s="163">
        <f>IF((Visualisation!K$68-Visualisation!$F$68)&gt;0,(1-(EXP(-(((Visualisation!K$68-Visualisation!$F$68)^2)/(2*($T$164^2)))))),0)</f>
        <v>6.5372633922411438E-4</v>
      </c>
      <c r="J166" s="163">
        <f>IF((Visualisation!L$68-Visualisation!$F$68)&gt;0,(1-(EXP(-(((Visualisation!L$68-Visualisation!$F$68)^2)/(2*($T$164^2)))))),0)</f>
        <v>0</v>
      </c>
      <c r="K166" s="163">
        <f>IF((Visualisation!M$68-Visualisation!$F$68)&gt;0,(1-(EXP(-(((Visualisation!M$68-Visualisation!$F$68)^2)/(2*($T$164^2)))))),0)</f>
        <v>0.69326819107588111</v>
      </c>
      <c r="L166" s="163">
        <f>IF((Visualisation!N$68-Visualisation!$F$68)&gt;0,(1-(EXP(-(((Visualisation!N$68-Visualisation!$F$68)^2)/(2*($T$164^2)))))),0)</f>
        <v>5.6406839757385807E-3</v>
      </c>
      <c r="M166" s="163">
        <f>IF((Visualisation!O$68-Visualisation!$F$68)&gt;0,(1-(EXP(-(((Visualisation!O$68-Visualisation!$F$68)^2)/(2*($T$164^2)))))),0)</f>
        <v>0</v>
      </c>
      <c r="N166" s="163">
        <f>IF((Visualisation!P$68-Visualisation!$F$68)&gt;0,(1-(EXP(-(((Visualisation!P$68-Visualisation!$F$68)^2)/(2*($T$164^2)))))),0)</f>
        <v>0.31722523389293122</v>
      </c>
      <c r="O166" s="163">
        <f>IF((Visualisation!Q$68-Visualisation!$F$68)&gt;0,(1-(EXP(-(((Visualisation!Q$68-Visualisation!$F$68)^2)/(2*($T$164^2)))))),0)</f>
        <v>0</v>
      </c>
      <c r="P166" s="163">
        <f>IF((Visualisation!R$68-Visualisation!$F$68)&gt;0,(1-(EXP(-(((Visualisation!R$68-Visualisation!$F$68)^2)/(2*($T$164^2)))))),0)</f>
        <v>2.295485526123775E-2</v>
      </c>
      <c r="Q166" s="163">
        <f>IF((Visualisation!S$68-Visualisation!$F$68)&gt;0,(1-(EXP(-(((Visualisation!S$68-Visualisation!$F$68)^2)/(2*($T$164^2)))))),0)</f>
        <v>7.1214396348207032E-4</v>
      </c>
      <c r="R166" s="163">
        <f>IF((Visualisation!T$68-Visualisation!$F$68)&gt;0,(1-(EXP(-(((Visualisation!T$68-Visualisation!$F$68)^2)/(2*($T$164^2)))))),0)</f>
        <v>0</v>
      </c>
      <c r="S166" s="19"/>
      <c r="T166" s="2"/>
      <c r="U166" s="1"/>
      <c r="V166" s="1"/>
      <c r="W166" s="249"/>
      <c r="X166" s="2"/>
      <c r="Y166" s="2"/>
      <c r="Z166" s="2"/>
      <c r="AA166" s="27"/>
      <c r="AB166" s="2"/>
      <c r="AC166" s="2"/>
      <c r="AD166" s="2"/>
      <c r="AE166" s="2"/>
      <c r="AF166" s="2"/>
      <c r="AG166" s="2"/>
      <c r="AH166" s="2"/>
      <c r="AI166" s="2"/>
      <c r="AJ166" s="1"/>
      <c r="AK166" s="1"/>
      <c r="AL166" s="1"/>
      <c r="AM166" s="1"/>
      <c r="AN166" s="1"/>
      <c r="AO166" s="1"/>
      <c r="AP166" s="1"/>
      <c r="AQ166" s="1"/>
      <c r="AR166" s="11"/>
      <c r="AS166" s="11"/>
      <c r="AT166" s="11"/>
      <c r="AU166" s="11"/>
      <c r="AV166" s="251"/>
      <c r="AW166" s="11"/>
      <c r="AX166" s="1"/>
      <c r="BC166" s="2"/>
      <c r="BG166" s="2"/>
      <c r="BK166" s="2"/>
      <c r="BO166" s="2"/>
      <c r="BS166" s="2"/>
      <c r="CD166" s="2"/>
      <c r="DO166" s="253"/>
    </row>
    <row r="167" spans="1:119">
      <c r="A167" s="35" t="s">
        <v>293</v>
      </c>
      <c r="B167" s="159" t="s">
        <v>232</v>
      </c>
      <c r="C167" s="163">
        <f>IF((Visualisation!E$68-Visualisation!$G$68)&gt;0,(1-(EXP(-(((Visualisation!E$68-Visualisation!$G$68)^2)/(2*($T$164^2)))))),0)</f>
        <v>0</v>
      </c>
      <c r="D167" s="163">
        <f>IF((Visualisation!F$68-Visualisation!$G$68)&gt;0,(1-(EXP(-(((Visualisation!F$68-Visualisation!$G$68)^2)/(2*($T$164^2)))))),0)</f>
        <v>0</v>
      </c>
      <c r="E167" s="163">
        <f>IF((Visualisation!G$68-Visualisation!$G$68)&gt;0,(1-(EXP(-(((Visualisation!G$68-Visualisation!$G$68)^2)/(2*($T$164^2)))))),0)</f>
        <v>0</v>
      </c>
      <c r="F167" s="163">
        <f>IF((Visualisation!H$68-Visualisation!$G$68)&gt;0,(1-(EXP(-(((Visualisation!H$68-Visualisation!$G$68)^2)/(2*($T$164^2)))))),0)</f>
        <v>0</v>
      </c>
      <c r="G167" s="163">
        <f>IF((Visualisation!I$68-Visualisation!$G$68)&gt;0,(1-(EXP(-(((Visualisation!I$68-Visualisation!$G$68)^2)/(2*($T$164^2)))))),0)</f>
        <v>0</v>
      </c>
      <c r="H167" s="163">
        <f>IF((Visualisation!J$68-Visualisation!$G$68)&gt;0,(1-(EXP(-(((Visualisation!J$68-Visualisation!$G$68)^2)/(2*($T$164^2)))))),0)</f>
        <v>0</v>
      </c>
      <c r="I167" s="163">
        <f>IF((Visualisation!K$68-Visualisation!$G$68)&gt;0,(1-(EXP(-(((Visualisation!K$68-Visualisation!$G$68)^2)/(2*($T$164^2)))))),0)</f>
        <v>0</v>
      </c>
      <c r="J167" s="163">
        <f>IF((Visualisation!L$68-Visualisation!$G$68)&gt;0,(1-(EXP(-(((Visualisation!L$68-Visualisation!$G$68)^2)/(2*($T$164^2)))))),0)</f>
        <v>0</v>
      </c>
      <c r="K167" s="163">
        <f>IF((Visualisation!M$68-Visualisation!$G$68)&gt;0,(1-(EXP(-(((Visualisation!M$68-Visualisation!$G$68)^2)/(2*($T$164^2)))))),0)</f>
        <v>0.37216318528574399</v>
      </c>
      <c r="L167" s="163">
        <f>IF((Visualisation!N$68-Visualisation!$G$68)&gt;0,(1-(EXP(-(((Visualisation!N$68-Visualisation!$G$68)^2)/(2*($T$164^2)))))),0)</f>
        <v>0</v>
      </c>
      <c r="M167" s="163">
        <f>IF((Visualisation!O$68-Visualisation!$G$68)&gt;0,(1-(EXP(-(((Visualisation!O$68-Visualisation!$G$68)^2)/(2*($T$164^2)))))),0)</f>
        <v>0</v>
      </c>
      <c r="N167" s="163">
        <f>IF((Visualisation!P$68-Visualisation!$G$68)&gt;0,(1-(EXP(-(((Visualisation!P$68-Visualisation!$G$68)^2)/(2*($T$164^2)))))),0)</f>
        <v>4.4310221681498785E-2</v>
      </c>
      <c r="O167" s="163">
        <f>IF((Visualisation!Q$68-Visualisation!$G$68)&gt;0,(1-(EXP(-(((Visualisation!Q$68-Visualisation!$G$68)^2)/(2*($T$164^2)))))),0)</f>
        <v>0</v>
      </c>
      <c r="P167" s="163">
        <f>IF((Visualisation!R$68-Visualisation!$G$68)&gt;0,(1-(EXP(-(((Visualisation!R$68-Visualisation!$G$68)^2)/(2*($T$164^2)))))),0)</f>
        <v>0</v>
      </c>
      <c r="Q167" s="163">
        <f>IF((Visualisation!S$68-Visualisation!$G$68)&gt;0,(1-(EXP(-(((Visualisation!S$68-Visualisation!$G$68)^2)/(2*($T$164^2)))))),0)</f>
        <v>0</v>
      </c>
      <c r="R167" s="163">
        <f>IF((Visualisation!T$68-Visualisation!$G$68)&gt;0,(1-(EXP(-(((Visualisation!T$68-Visualisation!$G$68)^2)/(2*($T$164^2)))))),0)</f>
        <v>0</v>
      </c>
      <c r="S167" s="19"/>
      <c r="T167" s="2"/>
      <c r="U167" s="1"/>
      <c r="V167" s="1"/>
      <c r="W167" s="249"/>
      <c r="X167" s="2"/>
      <c r="Y167" s="2"/>
      <c r="Z167" s="2"/>
      <c r="AA167" s="27"/>
      <c r="AB167" s="2"/>
      <c r="AC167" s="2"/>
      <c r="AD167" s="2"/>
      <c r="AE167" s="2"/>
      <c r="AF167" s="2"/>
      <c r="AG167" s="2"/>
      <c r="AH167" s="2"/>
      <c r="AI167" s="2"/>
      <c r="AJ167" s="1"/>
      <c r="AK167" s="1"/>
      <c r="AL167" s="1"/>
      <c r="AM167" s="1"/>
      <c r="AN167" s="1"/>
      <c r="AO167" s="1"/>
      <c r="AP167" s="1"/>
      <c r="AQ167" s="1"/>
      <c r="AR167" s="11"/>
      <c r="AS167" s="11"/>
      <c r="AT167" s="11"/>
      <c r="AU167" s="11"/>
      <c r="AV167" s="251"/>
      <c r="AW167" s="11"/>
      <c r="AX167" s="1"/>
      <c r="BC167" s="2"/>
      <c r="BG167" s="2"/>
      <c r="BK167" s="2"/>
      <c r="BO167" s="2"/>
      <c r="BS167" s="2"/>
      <c r="CD167" s="2"/>
      <c r="DO167" s="253"/>
    </row>
    <row r="168" spans="1:119">
      <c r="A168" s="35" t="s">
        <v>243</v>
      </c>
      <c r="B168" s="159" t="s">
        <v>233</v>
      </c>
      <c r="C168" s="163">
        <f>IF((Visualisation!E$68-Visualisation!$H$68)&gt;0,(1-(EXP(-(((Visualisation!E$68-Visualisation!$H$68)^2)/(2*($T$164^2)))))),0)</f>
        <v>0</v>
      </c>
      <c r="D168" s="163">
        <f>IF((Visualisation!F$68-Visualisation!$H$68)&gt;0,(1-(EXP(-(((Visualisation!F$68-Visualisation!$H$68)^2)/(2*($T$164^2)))))),0)</f>
        <v>1.803128106302454E-4</v>
      </c>
      <c r="E168" s="163">
        <f>IF((Visualisation!G$68-Visualisation!$H$68)&gt;0,(1-(EXP(-(((Visualisation!G$68-Visualisation!$H$68)^2)/(2*($T$164^2)))))),0)</f>
        <v>0.16050021908940681</v>
      </c>
      <c r="F168" s="163">
        <f>IF((Visualisation!H$68-Visualisation!$H$68)&gt;0,(1-(EXP(-(((Visualisation!H$68-Visualisation!$H$68)^2)/(2*($T$164^2)))))),0)</f>
        <v>0</v>
      </c>
      <c r="G168" s="163">
        <f>IF((Visualisation!I$68-Visualisation!$H$68)&gt;0,(1-(EXP(-(((Visualisation!I$68-Visualisation!$H$68)^2)/(2*($T$164^2)))))),0)</f>
        <v>3.5586469938619913E-6</v>
      </c>
      <c r="H168" s="163">
        <f>IF((Visualisation!J$68-Visualisation!$H$68)&gt;0,(1-(EXP(-(((Visualisation!J$68-Visualisation!$H$68)^2)/(2*($T$164^2)))))),0)</f>
        <v>2.544939072212693E-2</v>
      </c>
      <c r="I168" s="163">
        <f>IF((Visualisation!K$68-Visualisation!$H$68)&gt;0,(1-(EXP(-(((Visualisation!K$68-Visualisation!$H$68)^2)/(2*($T$164^2)))))),0)</f>
        <v>1.5199154166584128E-3</v>
      </c>
      <c r="J168" s="163">
        <f>IF((Visualisation!L$68-Visualisation!$H$68)&gt;0,(1-(EXP(-(((Visualisation!L$68-Visualisation!$H$68)^2)/(2*($T$164^2)))))),0)</f>
        <v>0</v>
      </c>
      <c r="K168" s="163">
        <f>IF((Visualisation!M$68-Visualisation!$H$68)&gt;0,(1-(EXP(-(((Visualisation!M$68-Visualisation!$H$68)^2)/(2*($T$164^2)))))),0)</f>
        <v>0.70214794445697337</v>
      </c>
      <c r="L168" s="163">
        <f>IF((Visualisation!N$68-Visualisation!$H$68)&gt;0,(1-(EXP(-(((Visualisation!N$68-Visualisation!$H$68)^2)/(2*($T$164^2)))))),0)</f>
        <v>7.8261560202709246E-3</v>
      </c>
      <c r="M168" s="163">
        <f>IF((Visualisation!O$68-Visualisation!$H$68)&gt;0,(1-(EXP(-(((Visualisation!O$68-Visualisation!$H$68)^2)/(2*($T$164^2)))))),0)</f>
        <v>0</v>
      </c>
      <c r="N168" s="163">
        <f>IF((Visualisation!P$68-Visualisation!$H$68)&gt;0,(1-(EXP(-(((Visualisation!P$68-Visualisation!$H$68)^2)/(2*($T$164^2)))))),0)</f>
        <v>0.32858050034874609</v>
      </c>
      <c r="O168" s="163">
        <f>IF((Visualisation!Q$68-Visualisation!$H$68)&gt;0,(1-(EXP(-(((Visualisation!Q$68-Visualisation!$H$68)^2)/(2*($T$164^2)))))),0)</f>
        <v>0</v>
      </c>
      <c r="P168" s="163">
        <f>IF((Visualisation!R$68-Visualisation!$H$68)&gt;0,(1-(EXP(-(((Visualisation!R$68-Visualisation!$H$68)^2)/(2*($T$164^2)))))),0)</f>
        <v>2.7120951830142959E-2</v>
      </c>
      <c r="Q168" s="163">
        <f>IF((Visualisation!S$68-Visualisation!$H$68)&gt;0,(1-(EXP(-(((Visualisation!S$68-Visualisation!$H$68)^2)/(2*($T$164^2)))))),0)</f>
        <v>1.6082751616787183E-3</v>
      </c>
      <c r="R168" s="163">
        <f>IF((Visualisation!T$68-Visualisation!$H$68)&gt;0,(1-(EXP(-(((Visualisation!T$68-Visualisation!$H$68)^2)/(2*($T$164^2)))))),0)</f>
        <v>0</v>
      </c>
      <c r="S168" s="1"/>
      <c r="T168" s="1"/>
      <c r="U168" s="1"/>
      <c r="V168" s="19"/>
      <c r="W168" s="256"/>
      <c r="X168" s="2"/>
      <c r="Y168" s="2"/>
      <c r="Z168" s="2"/>
      <c r="AS168" s="11"/>
      <c r="AT168" s="11"/>
      <c r="AU168" s="11"/>
      <c r="AV168" s="251"/>
      <c r="AW168" s="11"/>
      <c r="AX168" s="1"/>
      <c r="AY168" s="14"/>
      <c r="BC168" s="2"/>
      <c r="BG168" s="2"/>
      <c r="BK168" s="2"/>
      <c r="BO168" s="2"/>
      <c r="BS168" s="2"/>
      <c r="CD168" s="2"/>
      <c r="DO168" s="253"/>
    </row>
    <row r="169" spans="1:119">
      <c r="A169" s="35" t="s">
        <v>294</v>
      </c>
      <c r="B169" s="159" t="s">
        <v>234</v>
      </c>
      <c r="C169" s="163">
        <f>IF((Visualisation!E$68-Visualisation!$I$68)&gt;0,(1-(EXP(-(((Visualisation!E$68-Visualisation!$I$68)^2)/(2*($T$164^2)))))),0)</f>
        <v>0</v>
      </c>
      <c r="D169" s="163">
        <f>IF((Visualisation!F$68-Visualisation!$I$68)&gt;0,(1-(EXP(-(((Visualisation!F$68-Visualisation!$I$68)^2)/(2*($T$164^2)))))),0)</f>
        <v>1.3321412145916867E-4</v>
      </c>
      <c r="E169" s="163">
        <f>IF((Visualisation!G$68-Visualisation!$I$68)&gt;0,(1-(EXP(-(((Visualisation!G$68-Visualisation!$I$68)^2)/(2*($T$164^2)))))),0)</f>
        <v>0.15917736873255939</v>
      </c>
      <c r="F169" s="163">
        <f>IF((Visualisation!H$68-Visualisation!$I$68)&gt;0,(1-(EXP(-(((Visualisation!H$68-Visualisation!$I$68)^2)/(2*($T$164^2)))))),0)</f>
        <v>0</v>
      </c>
      <c r="G169" s="163">
        <f>IF((Visualisation!I$68-Visualisation!$I$68)&gt;0,(1-(EXP(-(((Visualisation!I$68-Visualisation!$I$68)^2)/(2*($T$164^2)))))),0)</f>
        <v>0</v>
      </c>
      <c r="H169" s="163">
        <f>IF((Visualisation!J$68-Visualisation!$I$68)&gt;0,(1-(EXP(-(((Visualisation!J$68-Visualisation!$I$68)^2)/(2*($T$164^2)))))),0)</f>
        <v>2.4862333083063293E-2</v>
      </c>
      <c r="I169" s="163">
        <f>IF((Visualisation!K$68-Visualisation!$I$68)&gt;0,(1-(EXP(-(((Visualisation!K$68-Visualisation!$I$68)^2)/(2*($T$164^2)))))),0)</f>
        <v>1.3765362832611761E-3</v>
      </c>
      <c r="J169" s="163">
        <f>IF((Visualisation!L$68-Visualisation!$I$68)&gt;0,(1-(EXP(-(((Visualisation!L$68-Visualisation!$I$68)^2)/(2*($T$164^2)))))),0)</f>
        <v>0</v>
      </c>
      <c r="K169" s="163">
        <f>IF((Visualisation!M$68-Visualisation!$I$68)&gt;0,(1-(EXP(-(((Visualisation!M$68-Visualisation!$I$68)^2)/(2*($T$164^2)))))),0)</f>
        <v>0.70090971053754147</v>
      </c>
      <c r="L169" s="163">
        <f>IF((Visualisation!N$68-Visualisation!$I$68)&gt;0,(1-(EXP(-(((Visualisation!N$68-Visualisation!$I$68)^2)/(2*($T$164^2)))))),0)</f>
        <v>7.4978241218126573E-3</v>
      </c>
      <c r="M169" s="163">
        <f>IF((Visualisation!O$68-Visualisation!$I$68)&gt;0,(1-(EXP(-(((Visualisation!O$68-Visualisation!$I$68)^2)/(2*($T$164^2)))))),0)</f>
        <v>0</v>
      </c>
      <c r="N169" s="163">
        <f>IF((Visualisation!P$68-Visualisation!$I$68)&gt;0,(1-(EXP(-(((Visualisation!P$68-Visualisation!$I$68)^2)/(2*($T$164^2)))))),0)</f>
        <v>0.32698214923095981</v>
      </c>
      <c r="O169" s="163">
        <f>IF((Visualisation!Q$68-Visualisation!$I$68)&gt;0,(1-(EXP(-(((Visualisation!Q$68-Visualisation!$I$68)^2)/(2*($T$164^2)))))),0)</f>
        <v>0</v>
      </c>
      <c r="P169" s="163">
        <f>IF((Visualisation!R$68-Visualisation!$I$68)&gt;0,(1-(EXP(-(((Visualisation!R$68-Visualisation!$I$68)^2)/(2*($T$164^2)))))),0)</f>
        <v>2.6515582750197386E-2</v>
      </c>
      <c r="Q169" s="163">
        <f>IF((Visualisation!S$68-Visualisation!$I$68)&gt;0,(1-(EXP(-(((Visualisation!S$68-Visualisation!$I$68)^2)/(2*($T$164^2)))))),0)</f>
        <v>1.460694827651654E-3</v>
      </c>
      <c r="R169" s="163">
        <f>IF((Visualisation!T$68-Visualisation!$I$68)&gt;0,(1-(EXP(-(((Visualisation!T$68-Visualisation!$I$68)^2)/(2*($T$164^2)))))),0)</f>
        <v>0</v>
      </c>
      <c r="S169" s="19"/>
      <c r="T169" s="19"/>
      <c r="U169" s="19"/>
      <c r="V169" s="19"/>
      <c r="W169" s="256"/>
      <c r="X169" s="2"/>
      <c r="Y169" s="2"/>
      <c r="Z169" s="2"/>
      <c r="AA169" s="27"/>
      <c r="AB169" s="43" t="s">
        <v>301</v>
      </c>
      <c r="AC169" s="43" t="s">
        <v>151</v>
      </c>
      <c r="AD169" s="43" t="s">
        <v>242</v>
      </c>
      <c r="AE169" s="43" t="s">
        <v>243</v>
      </c>
      <c r="AF169" s="43" t="s">
        <v>244</v>
      </c>
      <c r="AG169" s="43" t="s">
        <v>203</v>
      </c>
      <c r="AH169" s="43" t="s">
        <v>204</v>
      </c>
      <c r="AI169" s="26" t="s">
        <v>73</v>
      </c>
      <c r="AJ169" s="26" t="s">
        <v>72</v>
      </c>
      <c r="AK169" s="26" t="s">
        <v>71</v>
      </c>
      <c r="AL169" s="43" t="s">
        <v>70</v>
      </c>
      <c r="AM169" s="43" t="s">
        <v>338</v>
      </c>
      <c r="AN169" s="43" t="s">
        <v>89</v>
      </c>
      <c r="AO169" s="43" t="s">
        <v>88</v>
      </c>
      <c r="AP169" s="43" t="s">
        <v>87</v>
      </c>
      <c r="AQ169" s="26" t="s">
        <v>325</v>
      </c>
      <c r="AR169" s="11"/>
      <c r="AS169" s="11"/>
      <c r="AT169" s="11"/>
      <c r="AU169" s="11"/>
      <c r="AV169" s="251"/>
      <c r="AW169" s="11"/>
      <c r="AX169" s="1"/>
      <c r="AY169" s="224" t="s">
        <v>188</v>
      </c>
      <c r="AZ169" s="353" t="s">
        <v>146</v>
      </c>
      <c r="BA169" s="354"/>
      <c r="BB169" s="354"/>
      <c r="BC169" s="2"/>
      <c r="BD169" s="350" t="s">
        <v>145</v>
      </c>
      <c r="BE169" s="351"/>
      <c r="BF169" s="352"/>
      <c r="BG169" s="2"/>
      <c r="BH169" s="350" t="s">
        <v>345</v>
      </c>
      <c r="BI169" s="351"/>
      <c r="BJ169" s="352"/>
      <c r="BK169" s="2"/>
      <c r="BL169" s="350" t="s">
        <v>344</v>
      </c>
      <c r="BM169" s="351"/>
      <c r="BN169" s="352"/>
      <c r="BO169" s="2"/>
      <c r="BP169" s="350" t="s">
        <v>343</v>
      </c>
      <c r="BQ169" s="351"/>
      <c r="BR169" s="352"/>
      <c r="BS169" s="2"/>
      <c r="BT169" s="350" t="s">
        <v>342</v>
      </c>
      <c r="BU169" s="351"/>
      <c r="BV169" s="352"/>
      <c r="BX169" s="350" t="s">
        <v>341</v>
      </c>
      <c r="BY169" s="351"/>
      <c r="BZ169" s="352"/>
      <c r="CB169" s="350" t="s">
        <v>14</v>
      </c>
      <c r="CC169" s="351"/>
      <c r="CD169" s="352"/>
      <c r="CF169" s="350" t="s">
        <v>13</v>
      </c>
      <c r="CG169" s="351"/>
      <c r="CH169" s="352"/>
      <c r="CJ169" s="350" t="s">
        <v>12</v>
      </c>
      <c r="CK169" s="351"/>
      <c r="CL169" s="352"/>
      <c r="CN169" s="350" t="s">
        <v>19</v>
      </c>
      <c r="CO169" s="351"/>
      <c r="CP169" s="352"/>
      <c r="CR169" s="350" t="s">
        <v>47</v>
      </c>
      <c r="CS169" s="351"/>
      <c r="CT169" s="352"/>
      <c r="CV169" s="350" t="s">
        <v>33</v>
      </c>
      <c r="CW169" s="351"/>
      <c r="CX169" s="352"/>
      <c r="CZ169" s="350" t="s">
        <v>32</v>
      </c>
      <c r="DA169" s="351"/>
      <c r="DB169" s="352"/>
      <c r="DD169" s="350" t="s">
        <v>31</v>
      </c>
      <c r="DE169" s="351"/>
      <c r="DF169" s="352"/>
      <c r="DH169" s="350" t="s">
        <v>30</v>
      </c>
      <c r="DI169" s="351"/>
      <c r="DJ169" s="351"/>
      <c r="DO169" s="253"/>
    </row>
    <row r="170" spans="1:119">
      <c r="A170" s="35" t="s">
        <v>203</v>
      </c>
      <c r="B170" s="159" t="s">
        <v>235</v>
      </c>
      <c r="C170" s="163">
        <f>IF((Visualisation!E$68-Visualisation!$J$68)&gt;0,(1-(EXP(-(((Visualisation!E$68-Visualisation!$J$68)^2)/(2*($T$164^2)))))),0)</f>
        <v>0</v>
      </c>
      <c r="D170" s="163">
        <f>IF((Visualisation!F$68-Visualisation!$J$68)&gt;0,(1-(EXP(-(((Visualisation!F$68-Visualisation!$J$68)^2)/(2*($T$164^2)))))),0)</f>
        <v>0</v>
      </c>
      <c r="E170" s="163">
        <f>IF((Visualisation!G$68-Visualisation!$J$68)&gt;0,(1-(EXP(-(((Visualisation!G$68-Visualisation!$J$68)^2)/(2*($T$164^2)))))),0)</f>
        <v>6.4257638707198028E-2</v>
      </c>
      <c r="F170" s="163">
        <f>IF((Visualisation!H$68-Visualisation!$J$68)&gt;0,(1-(EXP(-(((Visualisation!H$68-Visualisation!$J$68)^2)/(2*($T$164^2)))))),0)</f>
        <v>0</v>
      </c>
      <c r="G170" s="163">
        <f>IF((Visualisation!I$68-Visualisation!$J$68)&gt;0,(1-(EXP(-(((Visualisation!I$68-Visualisation!$J$68)^2)/(2*($T$164^2)))))),0)</f>
        <v>0</v>
      </c>
      <c r="H170" s="163">
        <f>IF((Visualisation!J$68-Visualisation!$J$68)&gt;0,(1-(EXP(-(((Visualisation!J$68-Visualisation!$J$68)^2)/(2*($T$164^2)))))),0)</f>
        <v>0</v>
      </c>
      <c r="I170" s="163">
        <f>IF((Visualisation!K$68-Visualisation!$J$68)&gt;0,(1-(EXP(-(((Visualisation!K$68-Visualisation!$J$68)^2)/(2*($T$164^2)))))),0)</f>
        <v>0</v>
      </c>
      <c r="J170" s="163">
        <f>IF((Visualisation!L$68-Visualisation!$J$68)&gt;0,(1-(EXP(-(((Visualisation!L$68-Visualisation!$J$68)^2)/(2*($T$164^2)))))),0)</f>
        <v>0</v>
      </c>
      <c r="K170" s="163">
        <f>IF((Visualisation!M$68-Visualisation!$J$68)&gt;0,(1-(EXP(-(((Visualisation!M$68-Visualisation!$J$68)^2)/(2*($T$164^2)))))),0)</f>
        <v>0.58668318030282873</v>
      </c>
      <c r="L170" s="163">
        <f>IF((Visualisation!N$68-Visualisation!$J$68)&gt;0,(1-(EXP(-(((Visualisation!N$68-Visualisation!$J$68)^2)/(2*($T$164^2)))))),0)</f>
        <v>0</v>
      </c>
      <c r="M170" s="163">
        <f>IF((Visualisation!O$68-Visualisation!$J$68)&gt;0,(1-(EXP(-(((Visualisation!O$68-Visualisation!$J$68)^2)/(2*($T$164^2)))))),0)</f>
        <v>0</v>
      </c>
      <c r="N170" s="163">
        <f>IF((Visualisation!P$68-Visualisation!$J$68)&gt;0,(1-(EXP(-(((Visualisation!P$68-Visualisation!$J$68)^2)/(2*($T$164^2)))))),0)</f>
        <v>0.19865605731135227</v>
      </c>
      <c r="O170" s="163">
        <f>IF((Visualisation!Q$68-Visualisation!$J$68)&gt;0,(1-(EXP(-(((Visualisation!Q$68-Visualisation!$J$68)^2)/(2*($T$164^2)))))),0)</f>
        <v>0</v>
      </c>
      <c r="P170" s="163">
        <f>IF((Visualisation!R$68-Visualisation!$J$68)&gt;0,(1-(EXP(-(((Visualisation!R$68-Visualisation!$J$68)^2)/(2*($T$164^2)))))),0)</f>
        <v>2.7665584987124348E-5</v>
      </c>
      <c r="Q170" s="163">
        <f>IF((Visualisation!S$68-Visualisation!$J$68)&gt;0,(1-(EXP(-(((Visualisation!S$68-Visualisation!$J$68)^2)/(2*($T$164^2)))))),0)</f>
        <v>0</v>
      </c>
      <c r="R170" s="163">
        <f>IF((Visualisation!T$68-Visualisation!$J$68)&gt;0,(1-(EXP(-(((Visualisation!T$68-Visualisation!$J$68)^2)/(2*($T$164^2)))))),0)</f>
        <v>0</v>
      </c>
      <c r="S170" s="19"/>
      <c r="T170" s="19"/>
      <c r="U170" s="19"/>
      <c r="V170" s="1"/>
      <c r="W170" s="249"/>
      <c r="X170" s="2"/>
      <c r="Y170" s="2"/>
      <c r="Z170" s="2"/>
      <c r="AA170" s="158" t="s">
        <v>187</v>
      </c>
      <c r="AB170" s="181" t="s">
        <v>42</v>
      </c>
      <c r="AC170" s="155" t="s">
        <v>43</v>
      </c>
      <c r="AD170" s="155" t="s">
        <v>44</v>
      </c>
      <c r="AE170" s="155" t="s">
        <v>334</v>
      </c>
      <c r="AF170" s="155" t="s">
        <v>161</v>
      </c>
      <c r="AG170" s="155" t="s">
        <v>162</v>
      </c>
      <c r="AH170" s="155" t="s">
        <v>56</v>
      </c>
      <c r="AI170" s="155" t="s">
        <v>57</v>
      </c>
      <c r="AJ170" s="155" t="s">
        <v>58</v>
      </c>
      <c r="AK170" s="155" t="s">
        <v>306</v>
      </c>
      <c r="AL170" s="155" t="s">
        <v>307</v>
      </c>
      <c r="AM170" s="155" t="s">
        <v>308</v>
      </c>
      <c r="AN170" s="155" t="s">
        <v>309</v>
      </c>
      <c r="AO170" s="155" t="s">
        <v>310</v>
      </c>
      <c r="AP170" s="155" t="s">
        <v>311</v>
      </c>
      <c r="AQ170" s="155" t="s">
        <v>205</v>
      </c>
      <c r="AR170" s="154" t="s">
        <v>86</v>
      </c>
      <c r="AS170" s="11"/>
      <c r="AT170" s="11"/>
      <c r="AU170" s="11"/>
      <c r="AV170" s="251"/>
      <c r="AW170" s="11"/>
      <c r="AX170" s="11"/>
      <c r="AY170" s="206" t="s">
        <v>262</v>
      </c>
      <c r="AZ170" s="216" t="s">
        <v>65</v>
      </c>
      <c r="BA170" s="216" t="s">
        <v>66</v>
      </c>
      <c r="BB170" s="270" t="s">
        <v>67</v>
      </c>
      <c r="BC170" s="2"/>
      <c r="BD170" s="223" t="s">
        <v>68</v>
      </c>
      <c r="BE170" s="216" t="s">
        <v>69</v>
      </c>
      <c r="BF170" s="270" t="s">
        <v>286</v>
      </c>
      <c r="BG170" s="2"/>
      <c r="BH170" s="223" t="s">
        <v>287</v>
      </c>
      <c r="BI170" s="216" t="s">
        <v>288</v>
      </c>
      <c r="BJ170" s="270" t="s">
        <v>289</v>
      </c>
      <c r="BK170" s="2"/>
      <c r="BL170" s="223" t="s">
        <v>124</v>
      </c>
      <c r="BM170" s="216" t="s">
        <v>125</v>
      </c>
      <c r="BN170" s="270" t="s">
        <v>336</v>
      </c>
      <c r="BO170" s="2"/>
      <c r="BP170" s="223" t="s">
        <v>223</v>
      </c>
      <c r="BQ170" s="216" t="s">
        <v>224</v>
      </c>
      <c r="BR170" s="270" t="s">
        <v>225</v>
      </c>
      <c r="BS170" s="2"/>
      <c r="BT170" s="223" t="s">
        <v>226</v>
      </c>
      <c r="BU170" s="216" t="s">
        <v>227</v>
      </c>
      <c r="BV170" s="270" t="s">
        <v>228</v>
      </c>
      <c r="BX170" s="223" t="s">
        <v>229</v>
      </c>
      <c r="BY170" s="216" t="s">
        <v>373</v>
      </c>
      <c r="BZ170" s="270" t="s">
        <v>374</v>
      </c>
      <c r="CB170" s="223" t="s">
        <v>375</v>
      </c>
      <c r="CC170" s="216" t="s">
        <v>376</v>
      </c>
      <c r="CD170" s="270" t="s">
        <v>377</v>
      </c>
      <c r="CF170" s="223" t="s">
        <v>208</v>
      </c>
      <c r="CG170" s="216" t="s">
        <v>209</v>
      </c>
      <c r="CH170" s="270" t="s">
        <v>210</v>
      </c>
      <c r="CJ170" s="274" t="s">
        <v>15</v>
      </c>
      <c r="CK170" s="217" t="s">
        <v>126</v>
      </c>
      <c r="CL170" s="270" t="s">
        <v>237</v>
      </c>
      <c r="CN170" s="274" t="s">
        <v>238</v>
      </c>
      <c r="CO170" s="217" t="s">
        <v>239</v>
      </c>
      <c r="CP170" s="270" t="s">
        <v>240</v>
      </c>
      <c r="CR170" s="274" t="s">
        <v>241</v>
      </c>
      <c r="CS170" s="217" t="s">
        <v>54</v>
      </c>
      <c r="CT170" s="270" t="s">
        <v>20</v>
      </c>
      <c r="CV170" s="274" t="s">
        <v>21</v>
      </c>
      <c r="CW170" s="217" t="s">
        <v>22</v>
      </c>
      <c r="CX170" s="270" t="s">
        <v>23</v>
      </c>
      <c r="CZ170" s="274" t="s">
        <v>24</v>
      </c>
      <c r="DA170" s="217" t="s">
        <v>127</v>
      </c>
      <c r="DB170" s="270" t="s">
        <v>115</v>
      </c>
      <c r="DD170" s="223" t="s">
        <v>147</v>
      </c>
      <c r="DE170" s="216" t="s">
        <v>28</v>
      </c>
      <c r="DF170" s="270" t="s">
        <v>2</v>
      </c>
      <c r="DH170" s="223" t="s">
        <v>3</v>
      </c>
      <c r="DI170" s="216" t="s">
        <v>4</v>
      </c>
      <c r="DJ170" s="217" t="s">
        <v>64</v>
      </c>
      <c r="DO170" s="253"/>
    </row>
    <row r="171" spans="1:119" ht="15.75">
      <c r="A171" s="35" t="s">
        <v>204</v>
      </c>
      <c r="B171" s="159" t="s">
        <v>236</v>
      </c>
      <c r="C171" s="163">
        <f>IF((Visualisation!E$68-Visualisation!$K$68)&gt;0,(1-(EXP(-(((Visualisation!E$68-Visualisation!$K$68)^2)/(2*($T$164^2)))))),0)</f>
        <v>0</v>
      </c>
      <c r="D171" s="163">
        <f>IF((Visualisation!F$68-Visualisation!$K$68)&gt;0,(1-(EXP(-(((Visualisation!F$68-Visualisation!$K$68)^2)/(2*($T$164^2)))))),0)</f>
        <v>0</v>
      </c>
      <c r="E171" s="163">
        <f>IF((Visualisation!G$68-Visualisation!$K$68)&gt;0,(1-(EXP(-(((Visualisation!G$68-Visualisation!$K$68)^2)/(2*($T$164^2)))))),0)</f>
        <v>0.13397748731392234</v>
      </c>
      <c r="F171" s="163">
        <f>IF((Visualisation!H$68-Visualisation!$K$68)&gt;0,(1-(EXP(-(((Visualisation!H$68-Visualisation!$K$68)^2)/(2*($T$164^2)))))),0)</f>
        <v>0</v>
      </c>
      <c r="G171" s="163">
        <f>IF((Visualisation!I$68-Visualisation!$K$68)&gt;0,(1-(EXP(-(((Visualisation!I$68-Visualisation!$K$68)^2)/(2*($T$164^2)))))),0)</f>
        <v>0</v>
      </c>
      <c r="H171" s="163">
        <f>IF((Visualisation!J$68-Visualisation!$K$68)&gt;0,(1-(EXP(-(((Visualisation!J$68-Visualisation!$K$68)^2)/(2*($T$164^2)))))),0)</f>
        <v>1.4667460301031499E-2</v>
      </c>
      <c r="I171" s="163">
        <f>IF((Visualisation!K$68-Visualisation!$K$68)&gt;0,(1-(EXP(-(((Visualisation!K$68-Visualisation!$K$68)^2)/(2*($T$164^2)))))),0)</f>
        <v>0</v>
      </c>
      <c r="J171" s="163">
        <f>IF((Visualisation!L$68-Visualisation!$K$68)&gt;0,(1-(EXP(-(((Visualisation!L$68-Visualisation!$K$68)^2)/(2*($T$164^2)))))),0)</f>
        <v>0</v>
      </c>
      <c r="K171" s="163">
        <f>IF((Visualisation!M$68-Visualisation!$K$68)&gt;0,(1-(EXP(-(((Visualisation!M$68-Visualisation!$K$68)^2)/(2*($T$164^2)))))),0)</f>
        <v>0.67594316548922417</v>
      </c>
      <c r="L171" s="163">
        <f>IF((Visualisation!N$68-Visualisation!$K$68)&gt;0,(1-(EXP(-(((Visualisation!N$68-Visualisation!$K$68)^2)/(2*($T$164^2)))))),0)</f>
        <v>2.4609445320153966E-3</v>
      </c>
      <c r="M171" s="163">
        <f>IF((Visualisation!O$68-Visualisation!$K$68)&gt;0,(1-(EXP(-(((Visualisation!O$68-Visualisation!$K$68)^2)/(2*($T$164^2)))))),0)</f>
        <v>0</v>
      </c>
      <c r="N171" s="163">
        <f>IF((Visualisation!P$68-Visualisation!$K$68)&gt;0,(1-(EXP(-(((Visualisation!P$68-Visualisation!$K$68)^2)/(2*($T$164^2)))))),0)</f>
        <v>0.29577029772718333</v>
      </c>
      <c r="O171" s="163">
        <f>IF((Visualisation!Q$68-Visualisation!$K$68)&gt;0,(1-(EXP(-(((Visualisation!Q$68-Visualisation!$K$68)^2)/(2*($T$164^2)))))),0)</f>
        <v>0</v>
      </c>
      <c r="P171" s="163">
        <f>IF((Visualisation!R$68-Visualisation!$K$68)&gt;0,(1-(EXP(-(((Visualisation!R$68-Visualisation!$K$68)^2)/(2*($T$164^2)))))),0)</f>
        <v>1.5953865468983697E-2</v>
      </c>
      <c r="Q171" s="163">
        <f>IF((Visualisation!S$68-Visualisation!$K$68)&gt;0,(1-(EXP(-(((Visualisation!S$68-Visualisation!$K$68)^2)/(2*($T$164^2)))))),0)</f>
        <v>1.2510991013181538E-6</v>
      </c>
      <c r="R171" s="163">
        <f>IF((Visualisation!T$68-Visualisation!$K$68)&gt;0,(1-(EXP(-(((Visualisation!T$68-Visualisation!$K$68)^2)/(2*($T$164^2)))))),0)</f>
        <v>0</v>
      </c>
      <c r="S171" s="1"/>
      <c r="T171" s="1"/>
      <c r="U171" s="1"/>
      <c r="V171" s="1"/>
      <c r="W171" s="249"/>
      <c r="X171" s="2"/>
      <c r="Y171" s="2"/>
      <c r="Z171" s="2"/>
      <c r="AA171" s="188" t="s">
        <v>297</v>
      </c>
      <c r="AB171" s="21">
        <f>IFERROR((C81*Visualisation!$V$117)+(C102*Visualisation!$V$118)+(C123*Visualisation!$V$119)+(C144*Visualisation!$V$120)+(C165*Visualisation!$V$121)+(C186*Visualisation!$V$122)+(C207*Visualisation!$V$123)+(C228*Visualisation!$V$124)+(C249*Visualisation!$V$125),"-")</f>
        <v>0</v>
      </c>
      <c r="AC171" s="21">
        <f>IFERROR((D81*Visualisation!$V$117)+(D102*Visualisation!$V$118)+(D123*Visualisation!$V$119)+(D144*Visualisation!$V$120)+(D165*Visualisation!$V$121)+(D186*Visualisation!$V$122)+(D207*Visualisation!$V$123)+(D228*Visualisation!$V$124)+(D249*Visualisation!$V$125),"-")</f>
        <v>0</v>
      </c>
      <c r="AD171" s="21">
        <f>IFERROR((E81*Visualisation!$V$117)+(E102*Visualisation!$V$118)+(E123*Visualisation!$V$119)+(E144*Visualisation!$V$120)+(E165*Visualisation!$V$121)+(E186*Visualisation!$V$122)+(E207*Visualisation!$V$123)+(E228*Visualisation!$V$124)+(E249*Visualisation!$V$125),"-")</f>
        <v>0</v>
      </c>
      <c r="AE171" s="21">
        <f>IFERROR((F81*Visualisation!$V$117)+(F102*Visualisation!$V$118)+(F123*Visualisation!$V$119)+(F144*Visualisation!$V$120)+(F165*Visualisation!$V$121)+(F186*Visualisation!$V$122)+(F207*Visualisation!$V$123)+(F228*Visualisation!$V$124)+(F249*Visualisation!$V$125),"-")</f>
        <v>0</v>
      </c>
      <c r="AF171" s="21">
        <f>IFERROR((G81*Visualisation!$V$117)+(G102*Visualisation!$V$118)+(G123*Visualisation!$V$119)+(G144*Visualisation!$V$120)+(G165*Visualisation!$V$121)+(G186*Visualisation!$V$122)+(G207*Visualisation!$V$123)+(G228*Visualisation!$V$124)+(G249*Visualisation!$V$125),"-")</f>
        <v>0</v>
      </c>
      <c r="AG171" s="21">
        <f>IFERROR((H81*Visualisation!$V$117)+(H102*Visualisation!$V$118)+(H123*Visualisation!$V$119)+(H144*Visualisation!$V$120)+(H165*Visualisation!$V$121)+(H186*Visualisation!$V$122)+(H207*Visualisation!$V$123)+(H228*Visualisation!$V$124)+(H249*Visualisation!$V$125),"-")</f>
        <v>0</v>
      </c>
      <c r="AH171" s="21">
        <f>IFERROR((I81*Visualisation!$V$117)+(I102*Visualisation!$V$118)+(I123*Visualisation!$V$119)+(I144*Visualisation!$V$120)+(I165*Visualisation!$V$121)+(I186*Visualisation!$V$122)+(I207*Visualisation!$V$123)+(I228*Visualisation!$V$124)+(I249*Visualisation!$V$125),"-")</f>
        <v>0</v>
      </c>
      <c r="AI171" s="21">
        <f>IFERROR((J81*Visualisation!$V$117)+(J102*Visualisation!$V$118)+(J123*Visualisation!$V$119)+(J144*Visualisation!$V$120)+(J165*Visualisation!$V$121)+(J186*Visualisation!$V$122)+(J207*Visualisation!$V$123)+(J228*Visualisation!$V$124)+(J249*Visualisation!$V$125),"-")</f>
        <v>0</v>
      </c>
      <c r="AJ171" s="21">
        <f>IFERROR((K81*Visualisation!$V$117)+(K102*Visualisation!$V$118)+(K123*Visualisation!$V$119)+(K144*Visualisation!$V$120)+(K165*Visualisation!$V$121)+(K186*Visualisation!$V$122)+(K207*Visualisation!$V$123)+(K228*Visualisation!$V$124)+(K249*Visualisation!$V$125),"-")</f>
        <v>0</v>
      </c>
      <c r="AK171" s="21">
        <f>IFERROR((L81*Visualisation!$V$117)+(L102*Visualisation!$V$118)+(L123*Visualisation!$V$119)+(L144*Visualisation!$V$120)+(L165*Visualisation!$V$121)+(L186*Visualisation!$V$122)+(L207*Visualisation!$V$123)+(L228*Visualisation!$V$124)+(L249*Visualisation!$V$125),"-")</f>
        <v>0</v>
      </c>
      <c r="AL171" s="21">
        <f>IFERROR((M81*Visualisation!$V$117)+(M102*Visualisation!$V$118)+(M123*Visualisation!$V$119)+(M144*Visualisation!$V$120)+(M165*Visualisation!$V$121)+(M186*Visualisation!$V$122)+(M207*Visualisation!$V$123)+(M228*Visualisation!$V$124)+(M249*Visualisation!$V$125),"-")</f>
        <v>0</v>
      </c>
      <c r="AM171" s="21">
        <f>IFERROR((N81*Visualisation!$V$117)+(N102*Visualisation!$V$118)+(N123*Visualisation!$V$119)+(N144*Visualisation!$V$120)+(N165*Visualisation!$V$121)+(N186*Visualisation!$V$122)+(N207*Visualisation!$V$123)+(N228*Visualisation!$V$124)+(N249*Visualisation!$V$125),"-")</f>
        <v>0</v>
      </c>
      <c r="AN171" s="21">
        <f>IFERROR((O81*Visualisation!$V$117)+(O102*Visualisation!$V$118)+(O123*Visualisation!$V$119)+(O144*Visualisation!$V$120)+(O165*Visualisation!$V$121)+(O186*Visualisation!$V$122)+(O207*Visualisation!$V$123)+(O228*Visualisation!$V$124)+(O249*Visualisation!$V$125),"-")</f>
        <v>0</v>
      </c>
      <c r="AO171" s="21">
        <f>IFERROR((P81*Visualisation!$V$117)+(P102*Visualisation!$V$118)+(P123*Visualisation!$V$119)+(P144*Visualisation!$V$120)+(P165*Visualisation!$V$121)+(P186*Visualisation!$V$122)+(P207*Visualisation!$V$123)+(P228*Visualisation!$V$124)+(P249*Visualisation!$V$125),"-")</f>
        <v>0</v>
      </c>
      <c r="AP171" s="21">
        <f>IFERROR((Q81*Visualisation!$V$117)+(Q102*Visualisation!$V$118)+(Q123*Visualisation!$V$119)+(Q144*Visualisation!$V$120)+(Q165*Visualisation!$V$121)+(Q186*Visualisation!$V$122)+(Q207*Visualisation!$V$123)+(Q228*Visualisation!$V$124)+(Q249*Visualisation!$V$125),"-")</f>
        <v>0</v>
      </c>
      <c r="AQ171" s="202">
        <f>IFERROR((R81*Visualisation!$V$117)+(R102*Visualisation!$V$118)+(R123*Visualisation!$V$119)+(R144*Visualisation!$V$120)+(R165*Visualisation!$V$121)+(R186*Visualisation!$V$122)+(R207*Visualisation!$V$123)+(R228*Visualisation!$V$124)+(R249*Visualisation!$V$125),"-")</f>
        <v>0</v>
      </c>
      <c r="AR171" s="21">
        <f>SUM(AB171:AQ171)</f>
        <v>0</v>
      </c>
      <c r="AS171" s="11"/>
      <c r="AT171" s="11"/>
      <c r="AU171" s="11"/>
      <c r="AV171" s="251"/>
      <c r="AW171" s="11"/>
      <c r="AX171" s="11"/>
      <c r="AY171" s="225" t="s">
        <v>254</v>
      </c>
      <c r="AZ171" s="21">
        <f>(($C$81*Visualisation!$G$133)+($C$82*Visualisation!$G$133)+($C$83*Visualisation!$G$133)+($C$84*Visualisation!$G$133)+($C$85*Visualisation!$G$133)+($C$86*Visualisation!$G$133)+($C$87*Visualisation!$G$133)+($C$88*Visualisation!$G$133)+($C$89*Visualisation!$G$133)+($C$90*Visualisation!$G$133)+($C$91*Visualisation!$G$133)+($C$92*Visualisation!$G$133)+($C$93*Visualisation!$G$133)+($C$94*Visualisation!$G$133)+($C$95*Visualisation!$G$133)+($C$96*Visualisation!$G$133))*$BD$86</f>
        <v>0</v>
      </c>
      <c r="BA171" s="21">
        <f>($C$81*Visualisation!$G$133)+($D$81*Visualisation!$G$133)+($E$81*Visualisation!$G$133)+($F$81*Visualisation!$G$133)+($G$81*Visualisation!$G$133)+($H$81*Visualisation!$G$133)+($I$81*Visualisation!$G$133)+($J$81*Visualisation!$G$133)+($K$81*Visualisation!$G$133)+($L$81*Visualisation!$G$133)+($M$81*Visualisation!$G$133)+($N$81*Visualisation!$G$133)+($O$81*Visualisation!$G$133)+($P$81*Visualisation!$G$133)+($Q$81*Visualisation!$G$133)+($R$81*Visualisation!$G$133)</f>
        <v>0</v>
      </c>
      <c r="BB171" s="21"/>
      <c r="BC171" s="21"/>
      <c r="BD171" s="21">
        <f>(($D$81*Visualisation!$G$133)+($D$82*Visualisation!$G$133)+($D$83*Visualisation!$G$133)+($D$84*Visualisation!$G$133)+($D$85*Visualisation!$G$133)+($D$86*Visualisation!$G$133)+($D$87*Visualisation!$G$133)+($D$88*Visualisation!$G$133)+($D$89*Visualisation!$G$133)+($D$90*Visualisation!$G$133)+($D$91*Visualisation!$G$133)+($D$92*Visualisation!$G$133)+($D$93*Visualisation!$G$133)+($D$94*Visualisation!$G$133)+($D$95*Visualisation!$G$133)+($D$96*Visualisation!$G$133))*$BD$86</f>
        <v>0</v>
      </c>
      <c r="BE171" s="21">
        <f>($C$82*Visualisation!$G$133)+($D$82*Visualisation!$G$133)+($E$82*Visualisation!$G$133)+($F$82*Visualisation!$G$133)+($G$82*Visualisation!$G$133)+($H$82*Visualisation!$G$133)+($I$82*Visualisation!$G$133)+($J$82*Visualisation!$G$133)+($K$82*Visualisation!$G$133)+($L$82*Visualisation!$G$133)+($M$82*Visualisation!$G$133)+($N$82*Visualisation!$G$133)+($O$82*Visualisation!$G$133)+($P$82*Visualisation!$G$133)+($Q$82*Visualisation!$G$133)+($R$82*Visualisation!$G$133)</f>
        <v>0</v>
      </c>
      <c r="BF171" s="21"/>
      <c r="BG171" s="21"/>
      <c r="BH171" s="21">
        <f>(($E$81*Visualisation!$G$133)+($E$82*Visualisation!$G$133)+($E$83*Visualisation!$G$133)+($E$84*Visualisation!$G$133)+($E$85*Visualisation!$G$133)+($E$86*Visualisation!$G$133)+($E$87*Visualisation!$G$133)+($E$88*Visualisation!$G$133)+($E$89*Visualisation!$G$133)+($E$90*Visualisation!$G$133)+($E$91*Visualisation!$G$133)+($E$92*Visualisation!$G$133)+($E$93*Visualisation!$G$133)+($E$94*Visualisation!$G$133)+($E$95*Visualisation!$G$133)+($E$96*Visualisation!$G$133))*$BD$86</f>
        <v>0</v>
      </c>
      <c r="BI171" s="21">
        <f>($C$83*Visualisation!$G$133)+($D$83*Visualisation!$G$133)+($E$83*Visualisation!$G$133)+($F$83*Visualisation!$G$133)+($G$83*Visualisation!$G$133)+($H$83*Visualisation!$G$133)+($I$83*Visualisation!$G$133)+($J$83*Visualisation!$G$133)+($K$83*Visualisation!$G$133)+($L$83*Visualisation!$G$133)+($M$83*Visualisation!$G$133)+($N$83*Visualisation!$G$133)+($O$83*Visualisation!$G$133)+($P$83*Visualisation!$G$133)+($Q$83*Visualisation!$G$133)+($R$83*Visualisation!$G$133)</f>
        <v>0</v>
      </c>
      <c r="BJ171" s="21"/>
      <c r="BK171" s="21"/>
      <c r="BL171" s="21">
        <f>(($F$81*Visualisation!$G$133)+($F$82*Visualisation!$G$133)+($F$83*Visualisation!$G$133)+($F$84*Visualisation!$G$133)+($F$85*Visualisation!$G$133)+($F$86*Visualisation!$G$133)+($F$87*Visualisation!$G$133)+($F$88*Visualisation!$G$133)+($F$89*Visualisation!$G$133)+($F$90*Visualisation!$G$133)+($F$91*Visualisation!$G$133)+($F$92*Visualisation!$G$133)+($F$93*Visualisation!$G$133)+($F$94*Visualisation!$G$133)+($F$95*Visualisation!$G$133)+($F$96*Visualisation!$G$133))*$BD$86</f>
        <v>0</v>
      </c>
      <c r="BM171" s="21">
        <f>($C$84*Visualisation!$G$133)+($D$84*Visualisation!$G$133)+($E$84*Visualisation!$G$133)+($F$84*Visualisation!$G$133)+($G$84*Visualisation!$G$133)+($H$84*Visualisation!$G$133)+($I$84*Visualisation!$G$133)+($J$84*Visualisation!$G$133)+($K$84*Visualisation!$G$133)+($L$84*Visualisation!$G$133)+($M$84*Visualisation!$G$133)+($N$84*Visualisation!$G$133)+($O$84*Visualisation!$G$133)+($P$84*Visualisation!$G$133)+($Q$84*Visualisation!$G$133)+($R$84*Visualisation!$G$133)</f>
        <v>0</v>
      </c>
      <c r="BN171" s="21"/>
      <c r="BO171" s="21"/>
      <c r="BP171" s="21">
        <f>(($G$81*Visualisation!$G$133)+($G$82*Visualisation!$G$133)+($G$83*Visualisation!$G$133)+($G$84*Visualisation!$G$133)+($G$85*Visualisation!$G$133)+($G$86*Visualisation!$G$133)+($G$87*Visualisation!$G$133)+($G$88*Visualisation!$G$133)+($G$89*Visualisation!$G$133)+($G$90*Visualisation!$G$133)+($G$91*Visualisation!$G$133)+($G$92*Visualisation!$G$133)+($G$93*Visualisation!$G$133)+($G$94*Visualisation!$G$133)+($G$95*Visualisation!$G$133)+($G$96*Visualisation!$G$133))*$BD$86</f>
        <v>0</v>
      </c>
      <c r="BQ171" s="21">
        <f>($C$85*Visualisation!$G$133)+($D$85*Visualisation!$G$133)+($E$85*Visualisation!$G$133)+($F$85*Visualisation!$G$133)+($G$85*Visualisation!$G$133)+($H$85*Visualisation!$G$133)+($I$85*Visualisation!$G$133)+($J$85*Visualisation!$G$133)+($K$85*Visualisation!$G$133)+($L$85*Visualisation!$G$133)+($M$85*Visualisation!$G$133)+($N$85*Visualisation!$G$133)+($O$85*Visualisation!$G$133)+($P$85*Visualisation!$G$133)+($Q$85*Visualisation!$G$133)+($R$85*Visualisation!$G$133)</f>
        <v>0</v>
      </c>
      <c r="BR171" s="21"/>
      <c r="BS171" s="21"/>
      <c r="BT171" s="21">
        <f>(($H$81*Visualisation!$G$133)+($H$82*Visualisation!$G$133)+($H$83*Visualisation!$G$133)+($H$84*Visualisation!$G$133)+($H$85*Visualisation!$G$133)+($H$86*Visualisation!$G$133)+($H$87*Visualisation!$G$133)+($H$88*Visualisation!$G$133)+($H$89*Visualisation!$G$133)+($H$90*Visualisation!$G$133)+($H$91*Visualisation!$G$133)+($H$92*Visualisation!$G$133)+($H$93*Visualisation!$G$133)+($H$94*Visualisation!$G$133)+($H$95*Visualisation!$G$133)+($H$96*Visualisation!$G$133))*$BD$86</f>
        <v>0</v>
      </c>
      <c r="BU171" s="21">
        <f>($C$86*Visualisation!$G$133)+($D$86*Visualisation!$G$133)+($E$86*Visualisation!$G$133)+($F$86*Visualisation!$G$133)+($G$86*Visualisation!$G$133)+($H$86*Visualisation!$G$133)+($I$86*Visualisation!$G$133)+($J$86*Visualisation!$G$133)+($K$86*Visualisation!$G$133)+($L$86*Visualisation!$G$133)+($M$86*Visualisation!$G$133)+($N$86*Visualisation!$G$133)+($O$86*Visualisation!$G$133)+($P$86*Visualisation!$G$133)+($Q$86*Visualisation!$G$133)+($R$86*Visualisation!$G$133)</f>
        <v>0</v>
      </c>
      <c r="BV171" s="21"/>
      <c r="BW171" s="21"/>
      <c r="BX171" s="21">
        <f>(($I$81*Visualisation!$G$133)+($I$82*Visualisation!$G$133)+($I$83*Visualisation!$G$133)+($I$84*Visualisation!$G$133)+($I$85*Visualisation!$G$133)+($I$86*Visualisation!$G$133)+($I$87*Visualisation!$G$133)+($I$88*Visualisation!$G$133)+($I$89*Visualisation!$G$133)+($I$90*Visualisation!$G$133)+($I$91*Visualisation!$G$133)+($I$92*Visualisation!$G$133)+($I$93*Visualisation!$G$133)+($I$94*Visualisation!$G$133)+($I$95*Visualisation!$G$133)+($I$96*Visualisation!$G$133))*$BD$86</f>
        <v>0</v>
      </c>
      <c r="BY171" s="21">
        <f>($C$87*Visualisation!$G$133)+($D$87*Visualisation!$G$133)+($E$87*Visualisation!$G$133)+($F$87*Visualisation!$G$133)+($G$87*Visualisation!$G$133)+($H$87*Visualisation!$G$133)+($I$87*Visualisation!$G$133)+($J$87*Visualisation!$G$133)+($K$87*Visualisation!$G$133)+($L$87*Visualisation!$G$133)+($M$87*Visualisation!$G$133)+($N$87*Visualisation!$G$133)+($O$87*Visualisation!$G$133)+($P$87*Visualisation!$G$133)+($Q$87*Visualisation!$G$133)+($R$87*Visualisation!$G$133)</f>
        <v>0</v>
      </c>
      <c r="BZ171" s="2"/>
      <c r="CB171" s="21">
        <f>(($J$81*Visualisation!$G$133)+($J$82*Visualisation!$G$133)+($J$83*Visualisation!$G$133)+($J$84*Visualisation!$G$133)+($J$85*Visualisation!$G$133)+($J$86*Visualisation!$G$133)+($J$87*Visualisation!$G$133)+($J$88*Visualisation!$G$133)+($J$89*Visualisation!$G$133)+($J$90*Visualisation!$G$133)+($J$91*Visualisation!$G$133)+($J$92*Visualisation!$G$133)+($J$93*Visualisation!$G$133)+($J$94*Visualisation!$G$133)+($J$95*Visualisation!$G$133)+($J$96*Visualisation!$G$133))*$BD$86</f>
        <v>0</v>
      </c>
      <c r="CC171" s="21">
        <f>($C$88*Visualisation!$G$133)+($D$88*Visualisation!$G$133)+($E$88*Visualisation!$G$133)+($F$88*Visualisation!$G$133)+($G$88*Visualisation!$G$133)+($H$88*Visualisation!$G$133)+($I$88*Visualisation!$G$133)+($J$88*Visualisation!$G$133)+($K$88*Visualisation!$G$133)+($L$88*Visualisation!$G$133)+($M$88*Visualisation!$G$133)+($N$88*Visualisation!$G$133)+($O$88*Visualisation!$G$133)+($P$88*Visualisation!$G$133)+($Q$88*Visualisation!$G$133)+($R$88*Visualisation!$G$133)</f>
        <v>0</v>
      </c>
      <c r="CD171" s="2"/>
      <c r="CF171" s="21">
        <f>(($K$81*Visualisation!$G$133)+($K$82*Visualisation!$G$133)+($K$83*Visualisation!$G$133)+($K$84*Visualisation!$G$133)+($K$85*Visualisation!$G$133)+($K$86*Visualisation!$G$133)+($K$87*Visualisation!$G$133)+($K$88*Visualisation!$G$133)+($K$89*Visualisation!$G$133)+($K$90*Visualisation!$G$133)+($K$91*Visualisation!$G$133)+($K$92*Visualisation!$G$133)+($K$93*Visualisation!$G$133)+($K$94*Visualisation!$G$133)+($K$95*Visualisation!$G$133)+($K$96*Visualisation!$G$133))*$BD$86</f>
        <v>0</v>
      </c>
      <c r="CG171" s="21">
        <f>($C$89*Visualisation!$G$133)+($D$89*Visualisation!$G$133)+($E$89*Visualisation!$G$133)+($F$89*Visualisation!$G$133)+($G$89*Visualisation!$G$133)+($H$89*Visualisation!$G$133)+($I$89*Visualisation!$G$133)+($J$89*Visualisation!$G$133)+($K$89*Visualisation!$G$133)+($L$89*Visualisation!$G$133)+($M$89*Visualisation!$G$133)+($N$89*Visualisation!$G$133)+($O$89*Visualisation!$G$133)+($P$89*Visualisation!$G$133)+($Q$89*Visualisation!$G$133)+($R$89*Visualisation!$G$133)</f>
        <v>0</v>
      </c>
      <c r="CH171" s="2"/>
      <c r="CJ171" s="21">
        <f>(($L$81*Visualisation!$G$133)+($L$82*Visualisation!$G$133)+($L$83*Visualisation!$G$133)+($L$84*Visualisation!$G$133)+($L$85*Visualisation!$G$133)+($L$86*Visualisation!$G$133)+($L$87*Visualisation!$G$133)+($L$88*Visualisation!$G$133)+($L$89*Visualisation!$G$133)+($L$90*Visualisation!$G$133)+($L$91*Visualisation!$G$133)+($L$92*Visualisation!$G$133)+($L$93*Visualisation!$G$133)+($L$94*Visualisation!$G$133)+($L$95*Visualisation!$G$133)+($L$96*Visualisation!$G$133))*$BD$86</f>
        <v>0</v>
      </c>
      <c r="CK171" s="21">
        <f>($C$90*Visualisation!$G$133)+($D$90*Visualisation!$G$133)+($E$90*Visualisation!$G$133)+($F$90*Visualisation!$G$133)+($G$90*Visualisation!$G$133)+($H$90*Visualisation!$G$133)+($I$90*Visualisation!$G$133)+($J$90*Visualisation!$G$133)+($K$90*Visualisation!$G$133)+($L$90*Visualisation!$G$133)+($M$90*Visualisation!$G$133)+($N$90*Visualisation!$G$133)+($O$90*Visualisation!$G$133)+($P$90*Visualisation!$G$133)+($Q$90*Visualisation!$G$133)+($R$90*Visualisation!$G$133)</f>
        <v>0</v>
      </c>
      <c r="CL171" s="2"/>
      <c r="CN171" s="21">
        <f>(($M$81*Visualisation!$G$133)+($M$82*Visualisation!$G$133)+($M$83*Visualisation!$G$133)+($M$84*Visualisation!$G$133)+($M$85*Visualisation!$G$133)+($M$86*Visualisation!$G$133)+($M$87*Visualisation!$G$133)+($M$88*Visualisation!$G$133)+($M$89*Visualisation!$G$133)+($M$90*Visualisation!$G$133)+($M$91*Visualisation!$G$133)+($M$92*Visualisation!$G$133)+($M$93*Visualisation!$G$133)+($M$94*Visualisation!$G$133)+($M$95*Visualisation!$G$133)+($M$96*Visualisation!$G$133))*$BD$86</f>
        <v>0</v>
      </c>
      <c r="CO171" s="21">
        <f>($C$91*Visualisation!$G$133)+($D$91*Visualisation!$G$133)+($E$91*Visualisation!$G$133)+($F$91*Visualisation!$G$133)+($G$91*Visualisation!$G$133)+($H$91*Visualisation!$G$133)+($I$91*Visualisation!$G$133)+($J$91*Visualisation!$G$133)+($K$91*Visualisation!$G$133)+($L$91*Visualisation!$G$133)+($M$91*Visualisation!$G$133)+($N$91*Visualisation!$G$133)+($O$91*Visualisation!$G$133)+($P$91*Visualisation!$G$133)+($Q$91*Visualisation!$G$133)+($R$91*Visualisation!$G$133)</f>
        <v>0</v>
      </c>
      <c r="CP171" s="2"/>
      <c r="CR171" s="21">
        <f>(($N$81*Visualisation!$G$133)+($N$82*Visualisation!$G$133)+($N$83*Visualisation!$G$133)+($N$84*Visualisation!$G$133)+($N$85*Visualisation!$G$133)+($N$86*Visualisation!$G$133)+($N$87*Visualisation!$G$133)+($N$88*Visualisation!$G$133)+($N$89*Visualisation!$G$133)+($N$90*Visualisation!$G$133)+($N$91*Visualisation!$G$133)+($N$92*Visualisation!$G$133)+($N$93*Visualisation!$G$133)+($N$94*Visualisation!$G$133)+($N$95*Visualisation!$G$133)+($N$96*Visualisation!$G$133))*$BD$86</f>
        <v>0</v>
      </c>
      <c r="CS171" s="21">
        <f>($C$92*Visualisation!$G$133)+($D$92*Visualisation!$G$133)+($E$92*Visualisation!$G$133)+($F$92*Visualisation!$G$133)+($G$92*Visualisation!$G$133)+($H$92*Visualisation!$G$133)+($I$92*Visualisation!$G$133)+($J$92*Visualisation!$G$133)+($K$92*Visualisation!$G$133)+($L$92*Visualisation!$G$133)+($M$92*Visualisation!$G$133)+($N$92*Visualisation!$G$133)+($O$92*Visualisation!$G$133)+($P$92*Visualisation!$G$133)+($Q$92*Visualisation!$G$133)+($R$92*Visualisation!$G$133)</f>
        <v>0</v>
      </c>
      <c r="CT171" s="2"/>
      <c r="CV171" s="21">
        <f>(($O$81*Visualisation!$G$133)+($O$82*Visualisation!$G$133)+($O$83*Visualisation!$G$133)+($O$84*Visualisation!$G$133)+($O$85*Visualisation!$G$133)+($O$86*Visualisation!$G$133)+($O$87*Visualisation!$G$133)+($O$88*Visualisation!$G$133)+($O$89*Visualisation!$G$133)+($O$90*Visualisation!$G$133)+($O$91*Visualisation!$G$133)+($O$92*Visualisation!$G$133)+($O$93*Visualisation!$G$133)+($O$94*Visualisation!$G$133)+($O$95*Visualisation!$G$133)+($O$96*Visualisation!$G$133))*$BD$86</f>
        <v>0</v>
      </c>
      <c r="CW171" s="21">
        <f>($C$93*Visualisation!$G$133)+($D$93*Visualisation!$G$133)+($E$93*Visualisation!$G$133)+($F$93*Visualisation!$G$133)+($G$93*Visualisation!$G$133)+($H$93*Visualisation!$G$133)+($I$93*Visualisation!$G$133)+($J$93*Visualisation!$G$133)+($K$93*Visualisation!$G$133)+($L$93*Visualisation!$G$133)+($M$93*Visualisation!$G$133)+($N$93*Visualisation!$G$133)+($O$93*Visualisation!$G$133)+($P$93*Visualisation!$G$133)+($Q$93*Visualisation!$G$133)+($R$93*Visualisation!$G$133)</f>
        <v>0</v>
      </c>
      <c r="CX171" s="2"/>
      <c r="CZ171" s="21">
        <f>(($P$81*Visualisation!$G$133)+($P$82*Visualisation!$G$133)+($P$83*Visualisation!$G$133)+($P$84*Visualisation!$G$133)+($P$85*Visualisation!$G$133)+($P$86*Visualisation!$G$133)+($P$87*Visualisation!$G$133)+($P$88*Visualisation!$G$133)+($P$89*Visualisation!$G$133)+($P$90*Visualisation!$G$133)+($P$91*Visualisation!$G$133)+($P$92*Visualisation!$G$133)+($P$93*Visualisation!$G$133)+($P$94*Visualisation!$G$133)+($P$95*Visualisation!$G$133)+($P$96*Visualisation!$G$133))*$BD$86</f>
        <v>0</v>
      </c>
      <c r="DA171" s="21">
        <f>($C$94*Visualisation!$G$133)+($D$94*Visualisation!$G$133)+($E$94*Visualisation!$G$133)+($F$94*Visualisation!$G$133)+($G$94*Visualisation!$G$133)+($H$94*Visualisation!$G$133)+($I$94*Visualisation!$G$133)+($J$94*Visualisation!$G$133)+($K$94*Visualisation!$G$133)+($L$94*Visualisation!$G$133)+($M$94*Visualisation!$G$133)+($N$94*Visualisation!$G$133)+($O$94*Visualisation!$G$133)+($P$94*Visualisation!$G$133)+($Q$94*Visualisation!$G$133)+($R$94*Visualisation!$G$133)</f>
        <v>0</v>
      </c>
      <c r="DB171" s="2"/>
      <c r="DD171" s="21">
        <f>(($Q$81*Visualisation!$G$133)+($Q$82*Visualisation!$G$133)+($Q$83*Visualisation!$G$133)+($Q$84*Visualisation!$G$133)+($Q$85*Visualisation!$G$133)+($Q$86*Visualisation!$G$133)+($Q$87*Visualisation!$G$133)+($Q$88*Visualisation!$G$133)+($Q$89*Visualisation!$G$133)+($Q$90*Visualisation!$G$133)+($Q$91*Visualisation!$G$133)+($Q$92*Visualisation!$G$133)+($Q$93*Visualisation!$G$133)+($Q$94*Visualisation!$G$133)+($Q$95*Visualisation!$G$133)+($Q$96*Visualisation!$G$133))*$BD$86</f>
        <v>0</v>
      </c>
      <c r="DE171" s="21">
        <f>($C$95*Visualisation!$G$133)+($D$95*Visualisation!$G$133)+($E$95*Visualisation!$G$133)+($F$95*Visualisation!$G$133)+($G$95*Visualisation!$G$133)+($H$95*Visualisation!$G$133)+($I$95*Visualisation!$G$133)+($J$95*Visualisation!$G$133)+($K$95*Visualisation!$G$133)+($L$95*Visualisation!$G$133)+($M$95*Visualisation!$G$133)+($N$95*Visualisation!$G$133)+($O$95*Visualisation!$G$133)+($P$95*Visualisation!$G$133)+($Q$95*Visualisation!$G$133)+($R$95*Visualisation!$G$133)</f>
        <v>0</v>
      </c>
      <c r="DF171" s="2"/>
      <c r="DH171" s="21">
        <f>(($R$81*Visualisation!$G$133)+($R$82*Visualisation!$G$133)+($R$83*Visualisation!$G$133)+($R$84*Visualisation!$G$133)+($R$85*Visualisation!$G$133)+($R$86*Visualisation!$G$133)+($R$87*Visualisation!$G$133)+($R$88*Visualisation!$G$133)+($R$89*Visualisation!$G$133)+($R$90*Visualisation!$G$133)+($R$91*Visualisation!$G$133)+($R$92*Visualisation!$G$133)+($R$93*Visualisation!$G$133)+($R$94*Visualisation!$G$133)+($R$95*Visualisation!$G$133)+($R$96*Visualisation!$G$133))*$BD$86</f>
        <v>0</v>
      </c>
      <c r="DI171" s="21">
        <f>($C$96*Visualisation!$G$133)+($D$96*Visualisation!$G$133)+($E$96*Visualisation!$G$133)+($F$96*Visualisation!$G$133)+($G$96*Visualisation!$G$133)+($H$96*Visualisation!$G$133)+($I$96*Visualisation!$G$133)+($J$96*Visualisation!$G$133)+($K$96*Visualisation!$G$133)+($L$96*Visualisation!$G$133)+($M$96*Visualisation!$G$133)+($N$96*Visualisation!$G$133)+($O$96*Visualisation!$G$133)+($P$96*Visualisation!$G$133)+($Q$96*Visualisation!$G$133)+($R$96*Visualisation!$G$133)</f>
        <v>0</v>
      </c>
      <c r="DJ171" s="2"/>
      <c r="DO171" s="253"/>
    </row>
    <row r="172" spans="1:119" ht="15.75">
      <c r="A172" s="28" t="s">
        <v>73</v>
      </c>
      <c r="B172" s="159" t="s">
        <v>290</v>
      </c>
      <c r="C172" s="163">
        <f>IF((Visualisation!E$68-Visualisation!$L$68)&gt;0,(1-(EXP(-(((Visualisation!E$68-Visualisation!$L$68)^2)/(2*($T$164^2)))))),0)</f>
        <v>3.6581223288290055E-4</v>
      </c>
      <c r="D172" s="163">
        <f>IF((Visualisation!F$68-Visualisation!$L$68)&gt;0,(1-(EXP(-(((Visualisation!F$68-Visualisation!$L$68)^2)/(2*($T$164^2)))))),0)</f>
        <v>2.5561397789540807E-3</v>
      </c>
      <c r="E172" s="163">
        <f>IF((Visualisation!G$68-Visualisation!$L$68)&gt;0,(1-(EXP(-(((Visualisation!G$68-Visualisation!$L$68)^2)/(2*($T$164^2)))))),0)</f>
        <v>0.18731970151102606</v>
      </c>
      <c r="F172" s="163">
        <f>IF((Visualisation!H$68-Visualisation!$L$68)&gt;0,(1-(EXP(-(((Visualisation!H$68-Visualisation!$L$68)^2)/(2*($T$164^2)))))),0)</f>
        <v>1.3800587366084027E-3</v>
      </c>
      <c r="G172" s="163">
        <f>IF((Visualisation!I$68-Visualisation!$L$68)&gt;0,(1-(EXP(-(((Visualisation!I$68-Visualisation!$L$68)^2)/(2*($T$164^2)))))),0)</f>
        <v>1.5236162615677173E-3</v>
      </c>
      <c r="H172" s="163">
        <f>IF((Visualisation!J$68-Visualisation!$L$68)&gt;0,(1-(EXP(-(((Visualisation!J$68-Visualisation!$L$68)^2)/(2*($T$164^2)))))),0)</f>
        <v>3.8338856692215706E-2</v>
      </c>
      <c r="I172" s="163">
        <f>IF((Visualisation!K$68-Visualisation!$L$68)&gt;0,(1-(EXP(-(((Visualisation!K$68-Visualisation!$L$68)^2)/(2*($T$164^2)))))),0)</f>
        <v>5.7839933001369026E-3</v>
      </c>
      <c r="J172" s="163">
        <f>IF((Visualisation!L$68-Visualisation!$L$68)&gt;0,(1-(EXP(-(((Visualisation!L$68-Visualisation!$L$68)^2)/(2*($T$164^2)))))),0)</f>
        <v>0</v>
      </c>
      <c r="K172" s="163">
        <f>IF((Visualisation!M$68-Visualisation!$L$68)&gt;0,(1-(EXP(-(((Visualisation!M$68-Visualisation!$L$68)^2)/(2*($T$164^2)))))),0)</f>
        <v>0.72591988935136875</v>
      </c>
      <c r="L172" s="163">
        <f>IF((Visualisation!N$68-Visualisation!$L$68)&gt;0,(1-(EXP(-(((Visualisation!N$68-Visualisation!$L$68)^2)/(2*($T$164^2)))))),0)</f>
        <v>1.5701408454614429E-2</v>
      </c>
      <c r="M172" s="163">
        <f>IF((Visualisation!O$68-Visualisation!$L$68)&gt;0,(1-(EXP(-(((Visualisation!O$68-Visualisation!$L$68)^2)/(2*($T$164^2)))))),0)</f>
        <v>0</v>
      </c>
      <c r="N172" s="163">
        <f>IF((Visualisation!P$68-Visualisation!$L$68)&gt;0,(1-(EXP(-(((Visualisation!P$68-Visualisation!$L$68)^2)/(2*($T$164^2)))))),0)</f>
        <v>0.36023371805993731</v>
      </c>
      <c r="O172" s="163">
        <f>IF((Visualisation!Q$68-Visualisation!$L$68)&gt;0,(1-(EXP(-(((Visualisation!Q$68-Visualisation!$L$68)^2)/(2*($T$164^2)))))),0)</f>
        <v>0</v>
      </c>
      <c r="P172" s="163">
        <f>IF((Visualisation!R$68-Visualisation!$L$68)&gt;0,(1-(EXP(-(((Visualisation!R$68-Visualisation!$L$68)^2)/(2*($T$164^2)))))),0)</f>
        <v>4.0363535932070205E-2</v>
      </c>
      <c r="Q172" s="163">
        <f>IF((Visualisation!S$68-Visualisation!$L$68)&gt;0,(1-(EXP(-(((Visualisation!S$68-Visualisation!$L$68)^2)/(2*($T$164^2)))))),0)</f>
        <v>5.9546173454005924E-3</v>
      </c>
      <c r="R172" s="163">
        <f>IF((Visualisation!T$68-Visualisation!$L$68)&gt;0,(1-(EXP(-(((Visualisation!T$68-Visualisation!$L$68)^2)/(2*($T$164^2)))))),0)</f>
        <v>0</v>
      </c>
      <c r="S172" s="1"/>
      <c r="T172" s="1"/>
      <c r="U172" s="1"/>
      <c r="V172" s="1"/>
      <c r="W172" s="249"/>
      <c r="X172" s="2"/>
      <c r="Y172" s="2"/>
      <c r="Z172" s="2"/>
      <c r="AA172" s="188" t="s">
        <v>298</v>
      </c>
      <c r="AB172" s="21">
        <f>IFERROR((C82*Visualisation!$V$117)+(C103*Visualisation!$V$118)+(C124*Visualisation!$V$119)+(C145*Visualisation!$V$120)+(C166*Visualisation!$V$121)+(C187*Visualisation!$V$122)+(C208*Visualisation!$V$123)+(C229*Visualisation!$V$124)+(C250*Visualisation!$V$125),"-")</f>
        <v>0</v>
      </c>
      <c r="AC172" s="21">
        <f>IFERROR((D82*Visualisation!$V$117)+(D103*Visualisation!$V$118)+(D124*Visualisation!$V$119)+(D145*Visualisation!$V$120)+(D166*Visualisation!$V$121)+(D187*Visualisation!$V$122)+(D208*Visualisation!$V$123)+(D229*Visualisation!$V$124)+(D250*Visualisation!$V$125),"-")</f>
        <v>0</v>
      </c>
      <c r="AD172" s="21">
        <f>IFERROR((E82*Visualisation!$V$117)+(E103*Visualisation!$V$118)+(E124*Visualisation!$V$119)+(E145*Visualisation!$V$120)+(E166*Visualisation!$V$121)+(E187*Visualisation!$V$122)+(E208*Visualisation!$V$123)+(E229*Visualisation!$V$124)+(E250*Visualisation!$V$125),"-")</f>
        <v>0</v>
      </c>
      <c r="AE172" s="21">
        <f>IFERROR((F82*Visualisation!$V$117)+(F103*Visualisation!$V$118)+(F124*Visualisation!$V$119)+(F145*Visualisation!$V$120)+(F166*Visualisation!$V$121)+(F187*Visualisation!$V$122)+(F208*Visualisation!$V$123)+(F229*Visualisation!$V$124)+(F250*Visualisation!$V$125),"-")</f>
        <v>0</v>
      </c>
      <c r="AF172" s="21">
        <f>IFERROR((G82*Visualisation!$V$117)+(G103*Visualisation!$V$118)+(G124*Visualisation!$V$119)+(G145*Visualisation!$V$120)+(G166*Visualisation!$V$121)+(G187*Visualisation!$V$122)+(G208*Visualisation!$V$123)+(G229*Visualisation!$V$124)+(G250*Visualisation!$V$125),"-")</f>
        <v>0</v>
      </c>
      <c r="AG172" s="21">
        <f>IFERROR((H82*Visualisation!$V$117)+(H103*Visualisation!$V$118)+(H124*Visualisation!$V$119)+(H145*Visualisation!$V$120)+(H166*Visualisation!$V$121)+(H187*Visualisation!$V$122)+(H208*Visualisation!$V$123)+(H229*Visualisation!$V$124)+(H250*Visualisation!$V$125),"-")</f>
        <v>0</v>
      </c>
      <c r="AH172" s="21">
        <f>IFERROR((I82*Visualisation!$V$117)+(I103*Visualisation!$V$118)+(I124*Visualisation!$V$119)+(I145*Visualisation!$V$120)+(I166*Visualisation!$V$121)+(I187*Visualisation!$V$122)+(I208*Visualisation!$V$123)+(I229*Visualisation!$V$124)+(I250*Visualisation!$V$125),"-")</f>
        <v>0</v>
      </c>
      <c r="AI172" s="21">
        <f>IFERROR((J82*Visualisation!$V$117)+(J103*Visualisation!$V$118)+(J124*Visualisation!$V$119)+(J145*Visualisation!$V$120)+(J166*Visualisation!$V$121)+(J187*Visualisation!$V$122)+(J208*Visualisation!$V$123)+(J229*Visualisation!$V$124)+(J250*Visualisation!$V$125),"-")</f>
        <v>0</v>
      </c>
      <c r="AJ172" s="21">
        <f>IFERROR((K82*Visualisation!$V$117)+(K103*Visualisation!$V$118)+(K124*Visualisation!$V$119)+(K145*Visualisation!$V$120)+(K166*Visualisation!$V$121)+(K187*Visualisation!$V$122)+(K208*Visualisation!$V$123)+(K229*Visualisation!$V$124)+(K250*Visualisation!$V$125),"-")</f>
        <v>0</v>
      </c>
      <c r="AK172" s="21">
        <f>IFERROR((L82*Visualisation!$V$117)+(L103*Visualisation!$V$118)+(L124*Visualisation!$V$119)+(L145*Visualisation!$V$120)+(L166*Visualisation!$V$121)+(L187*Visualisation!$V$122)+(L208*Visualisation!$V$123)+(L229*Visualisation!$V$124)+(L250*Visualisation!$V$125),"-")</f>
        <v>0</v>
      </c>
      <c r="AL172" s="21">
        <f>IFERROR((M82*Visualisation!$V$117)+(M103*Visualisation!$V$118)+(M124*Visualisation!$V$119)+(M145*Visualisation!$V$120)+(M166*Visualisation!$V$121)+(M187*Visualisation!$V$122)+(M208*Visualisation!$V$123)+(M229*Visualisation!$V$124)+(M250*Visualisation!$V$125),"-")</f>
        <v>0</v>
      </c>
      <c r="AM172" s="21">
        <f>IFERROR((N82*Visualisation!$V$117)+(N103*Visualisation!$V$118)+(N124*Visualisation!$V$119)+(N145*Visualisation!$V$120)+(N166*Visualisation!$V$121)+(N187*Visualisation!$V$122)+(N208*Visualisation!$V$123)+(N229*Visualisation!$V$124)+(N250*Visualisation!$V$125),"-")</f>
        <v>0</v>
      </c>
      <c r="AN172" s="21">
        <f>IFERROR((O82*Visualisation!$V$117)+(O103*Visualisation!$V$118)+(O124*Visualisation!$V$119)+(O145*Visualisation!$V$120)+(O166*Visualisation!$V$121)+(O187*Visualisation!$V$122)+(O208*Visualisation!$V$123)+(O229*Visualisation!$V$124)+(O250*Visualisation!$V$125),"-")</f>
        <v>0</v>
      </c>
      <c r="AO172" s="21">
        <f>IFERROR((P82*Visualisation!$V$117)+(P103*Visualisation!$V$118)+(P124*Visualisation!$V$119)+(P145*Visualisation!$V$120)+(P166*Visualisation!$V$121)+(P187*Visualisation!$V$122)+(P208*Visualisation!$V$123)+(P229*Visualisation!$V$124)+(P250*Visualisation!$V$125),"-")</f>
        <v>0</v>
      </c>
      <c r="AP172" s="21">
        <f>IFERROR((Q82*Visualisation!$V$117)+(Q103*Visualisation!$V$118)+(Q124*Visualisation!$V$119)+(Q145*Visualisation!$V$120)+(Q166*Visualisation!$V$121)+(Q187*Visualisation!$V$122)+(Q208*Visualisation!$V$123)+(Q229*Visualisation!$V$124)+(Q250*Visualisation!$V$125),"-")</f>
        <v>0</v>
      </c>
      <c r="AQ172" s="202">
        <f>IFERROR((R82*Visualisation!$V$117)+(R103*Visualisation!$V$118)+(R124*Visualisation!$V$119)+(R145*Visualisation!$V$120)+(R166*Visualisation!$V$121)+(R187*Visualisation!$V$122)+(R208*Visualisation!$V$123)+(R229*Visualisation!$V$124)+(R250*Visualisation!$V$125),"-")</f>
        <v>0</v>
      </c>
      <c r="AR172" s="21">
        <f t="shared" ref="AR172:AR186" si="18">SUM(AB172:AQ172)</f>
        <v>0</v>
      </c>
      <c r="AS172" s="11"/>
      <c r="AT172" s="11"/>
      <c r="AU172" s="11"/>
      <c r="AV172" s="251"/>
      <c r="AW172" s="11"/>
      <c r="AX172" s="11"/>
      <c r="AY172" s="225" t="s">
        <v>255</v>
      </c>
      <c r="AZ172" s="21">
        <f>(($C$102*Visualisation!$G$134)+($C$103*Visualisation!$G$134)+($C$104*Visualisation!$G$134)+($C$105*Visualisation!$G$134)+($C$106*Visualisation!$G$134)+($C$107*Visualisation!$G$134)+($C$108*Visualisation!$G$134)+($C$109*Visualisation!$G$134)+($C$110*Visualisation!$G$134)+($C$111*Visualisation!$G$134)+($C$112*Visualisation!$G$134)+($C$113*Visualisation!$G$134)+($C$114*Visualisation!$G$134)+($C$115*Visualisation!$G$134)+($C$116*Visualisation!$G$134)+($C$117*Visualisation!$G$134))*$BD$86</f>
        <v>0</v>
      </c>
      <c r="BA172" s="21">
        <f>($C$102*Visualisation!$G$134)+($D$102*Visualisation!$G$134)+($E$102*Visualisation!$G$134)+($F$102*Visualisation!$G$134)+($G$102*Visualisation!$G$134)+($H$102*Visualisation!$G$134)+($I$102*Visualisation!$G$134)+($J$102*Visualisation!$G$134)+($K$102*Visualisation!$G$134)+($L$102*Visualisation!$G$134)+($M$102*Visualisation!$G$134)+($N$102*Visualisation!$G$134)+($O$102*Visualisation!$G$134)+($P$102*Visualisation!$G$134)+($Q$102*Visualisation!$G$134)+($R$102*Visualisation!$G$134)</f>
        <v>0</v>
      </c>
      <c r="BB172" s="21"/>
      <c r="BC172" s="21"/>
      <c r="BD172" s="21">
        <f>(($D$102*Visualisation!$G$134)+($D$103*Visualisation!$G$134)+($D$104*Visualisation!$G$134)+($D$105*Visualisation!$G$134)+($D$106*Visualisation!$G$134)+($D$107*Visualisation!$G$134)+($D$108*Visualisation!$G$134)+($D$109*Visualisation!$G$134)+($D$110*Visualisation!$G$134)+($D$111*Visualisation!$G$134)+($D$112*Visualisation!$G$134)+($D$113*Visualisation!$G$134)+($D$114*Visualisation!$G$134)+($D$115*Visualisation!$G$134)+($D$116*Visualisation!$G$134)+($D$117*Visualisation!$G$134))*$BD$86</f>
        <v>0</v>
      </c>
      <c r="BE172" s="21">
        <f>($C$103*Visualisation!$G$134)+($D$103*Visualisation!$G$134)+($E$103*Visualisation!$G$134)+($F$103*Visualisation!$G$134)+($G$103*Visualisation!$G$134)+($H$103*Visualisation!$G$134)+($I$103*Visualisation!$G$134)+($J$103*Visualisation!$G$134)+($K$103*Visualisation!$G$134)+($L$103*Visualisation!$G$134)+($M$103*Visualisation!$G$134)+($N$103*Visualisation!$G$134)+($O$103*Visualisation!$G$134)+($P$103*Visualisation!$G$134)+($Q$103*Visualisation!$G$134)+($R$103*Visualisation!$G$134)</f>
        <v>0</v>
      </c>
      <c r="BF172" s="21"/>
      <c r="BG172" s="21"/>
      <c r="BH172" s="21">
        <f>(($E$102*Visualisation!$G$134)+($E$103*Visualisation!$G$134)+($E$104*Visualisation!$G$134)+($E$105*Visualisation!$G$134)+($E$106*Visualisation!$G$134)+($E$107*Visualisation!$G$134)+($E$108*Visualisation!$G$134)+($E$109*Visualisation!$G$134)+($E$110*Visualisation!$G$134)+($E$111*Visualisation!$G$134)+($E$112*Visualisation!$G$134)+($E$113*Visualisation!$G$134)+($E$114*Visualisation!$G$134)+($E$115*Visualisation!$G$134)+($E$116*Visualisation!$G$134)+($E$117*Visualisation!$G$134))*$BD$86</f>
        <v>0</v>
      </c>
      <c r="BI172" s="21">
        <f>($C$104*Visualisation!$G$134)+($D$104*Visualisation!$G$134)+($E$104*Visualisation!$G$134)+($F$104*Visualisation!$G$134)+($G$104*Visualisation!$G$134)+($H$104*Visualisation!$G$134)+($I$104*Visualisation!$G$134)+($J$104*Visualisation!$G$134)+($K$104*Visualisation!$G$134)+($L$104*Visualisation!$G$134)+($M$104*Visualisation!$G$134)+($N$104*Visualisation!$G$134)+($O$104*Visualisation!$G$134)+($P$104*Visualisation!$G$134)+($Q$104*Visualisation!$G$134)+($R$104*Visualisation!$G$134)</f>
        <v>0</v>
      </c>
      <c r="BJ172" s="21"/>
      <c r="BK172" s="21"/>
      <c r="BL172" s="21">
        <f>(($F$102*Visualisation!$G$134)+($F$103*Visualisation!$G$134)+($F$104*Visualisation!$G$134)+($F$105*Visualisation!$G$134)+($F$106*Visualisation!$G$134)+($F$107*Visualisation!$G$134)+($F$108*Visualisation!$G$134)+($F$109*Visualisation!$G$134)+($F$110*Visualisation!$G$134)+($F$111*Visualisation!$G$134)+($F$112*Visualisation!$G$134)+($F$113*Visualisation!$G$134)+($F$114*Visualisation!$G$134)+($F$115*Visualisation!$G$134)+($F$116*Visualisation!$G$134)+($F$117*Visualisation!$G$134))*$BD$86</f>
        <v>0</v>
      </c>
      <c r="BM172" s="21">
        <f>($C$105*Visualisation!$G$134)+($D$105*Visualisation!$G$134)+($E$105*Visualisation!$G$134)+($F$105*Visualisation!$G$134)+($G$105*Visualisation!$G$134)+($H$105*Visualisation!$G$134)+($I$105*Visualisation!$G$134)+($J$105*Visualisation!$G$134)+($K$105*Visualisation!$G$134)+($L$105*Visualisation!$G$134)+($M$105*Visualisation!$G$134)+($N$105*Visualisation!$G$134)+($O$105*Visualisation!$G$134)+($P$105*Visualisation!$G$134)+($Q$105*Visualisation!$G$134)+($R$105*Visualisation!$G$134)</f>
        <v>0</v>
      </c>
      <c r="BN172" s="21"/>
      <c r="BO172" s="21"/>
      <c r="BP172" s="21">
        <f>(($G$102*Visualisation!$G$134)+($G$103*Visualisation!$G$134)+($G$104*Visualisation!$G$134)+($G$105*Visualisation!$G$134)+($G$106*Visualisation!$G$134)+($G$107*Visualisation!$G$134)+($G$108*Visualisation!$G$134)+($G$109*Visualisation!$G$134)+($G$110*Visualisation!$G$134)+($G$111*Visualisation!$G$134)+($G$112*Visualisation!$G$134)+($G$113*Visualisation!$G$134)+($G$114*Visualisation!$G$134)+($G$115*Visualisation!$G$134)+($G$116*Visualisation!$G$134)+($G$117*Visualisation!$G$134))*$BD$86</f>
        <v>0</v>
      </c>
      <c r="BQ172" s="21">
        <f>($C$106*Visualisation!$G$134)+($D$106*Visualisation!$G$134)+($E$106*Visualisation!$G$134)+($F$106*Visualisation!$G$134)+($G$106*Visualisation!$G$134)+($H$106*Visualisation!$G$134)+($I$106*Visualisation!$G$134)+($J$106*Visualisation!$G$134)+($K$106*Visualisation!$G$134)+($L$106*Visualisation!$G$134)+($M$106*Visualisation!$G$134)+($N$106*Visualisation!$G$134)+($O$106*Visualisation!$G$134)+($P$106*Visualisation!$G$134)+($Q$106*Visualisation!$G$134)+($R$106*Visualisation!$G$134)</f>
        <v>0</v>
      </c>
      <c r="BR172" s="21"/>
      <c r="BS172" s="21"/>
      <c r="BT172" s="21">
        <f>(($H$102*Visualisation!$G$134)+($H$103*Visualisation!$G$134)+($H$104*Visualisation!$G$134)+($H$105*Visualisation!$G$134)+($H$106*Visualisation!$G$134)+($H$107*Visualisation!$G$134)+($H$108*Visualisation!$G$134)+($H$109*Visualisation!$G$134)+($H$110*Visualisation!$G$134)+($H$111*Visualisation!$G$134)+($H$112*Visualisation!$G$134)+($H$113*Visualisation!$G$134)+($H$114*Visualisation!$G$134)+($H$115*Visualisation!$G$134)+($H$116*Visualisation!$G$134)+($H$117*Visualisation!$G$134))*$BD$86</f>
        <v>0</v>
      </c>
      <c r="BU172" s="21">
        <f>($C$107*Visualisation!$G$134)+($D$107*Visualisation!$G$134)+($E$107*Visualisation!$G$134)+($F$107*Visualisation!$G$134)+($G$107*Visualisation!$G$134)+($H$107*Visualisation!$G$134)+($I$107*Visualisation!$G$134)+($J$107*Visualisation!$G$134)+($K$107*Visualisation!$G$134)+($L$107*Visualisation!$G$134)+($M$107*Visualisation!$G$134)+($N$107*Visualisation!$G$134)+($O$107*Visualisation!$G$134)+($P$107*Visualisation!$G$134)+($Q$107*Visualisation!$G$134)+($R$107*Visualisation!$G$134)</f>
        <v>0</v>
      </c>
      <c r="BV172" s="21"/>
      <c r="BW172" s="21"/>
      <c r="BX172" s="21">
        <f>(($I$102*Visualisation!$G$134)+($I$103*Visualisation!$G$134)+($I$104*Visualisation!$G$134)+($I$105*Visualisation!$G$134)+($I$106*Visualisation!$G$134)+($I$107*Visualisation!$G$134)+($I$108*Visualisation!$G$134)+($I$109*Visualisation!$G$134)+($I$110*Visualisation!$G$134)+($I$111*Visualisation!$G$134)+($I$112*Visualisation!$G$134)+($I$113*Visualisation!$G$134)+($I$114*Visualisation!$G$134)+($I$115*Visualisation!$G$134)+($I$116*Visualisation!$G$134)+($I$117*Visualisation!$G$134))*$BD$86</f>
        <v>0</v>
      </c>
      <c r="BY172" s="21">
        <f>($C$108*Visualisation!$G$134)+($D$108*Visualisation!$G$134)+($E$108*Visualisation!$G$134)+($F$108*Visualisation!$G$134)+($G$108*Visualisation!$G$134)+($H$108*Visualisation!$G$134)+($I$108*Visualisation!$G$134)+($J$108*Visualisation!$G$134)+($K$108*Visualisation!$G$134)+($L$108*Visualisation!$G$134)+($M$108*Visualisation!$G$134)+($N$108*Visualisation!$G$134)+($O$108*Visualisation!$G$134)+($P$108*Visualisation!$G$134)+($Q$108*Visualisation!$G$134)+($R$108*Visualisation!$G$134)</f>
        <v>0</v>
      </c>
      <c r="BZ172" s="2"/>
      <c r="CB172" s="21">
        <f>(($J$102*Visualisation!$G$134)+($J$103*Visualisation!$G$134)+($J$104*Visualisation!$G$134)+($J$105*Visualisation!$G$134)+($J$106*Visualisation!$G$134)+($J$107*Visualisation!$G$134)+($J$108*Visualisation!$G$134)+($J$109*Visualisation!$G$134)+($J$110*Visualisation!$G$134)+($J$111*Visualisation!$G$134)+($J$112*Visualisation!$G$134)+($J$113*Visualisation!$G$134)+($J$114*Visualisation!$G$134)+($J$115*Visualisation!$G$134)+($J$116*Visualisation!$G$134)+($J$117*Visualisation!$G$134))*$BD$86</f>
        <v>0</v>
      </c>
      <c r="CC172" s="21">
        <f>($C$109*Visualisation!$G$134)+($D$109*Visualisation!$G$134)+($E$109*Visualisation!$G$134)+($F$109*Visualisation!$G$134)+($G$109*Visualisation!$G$134)+($H$109*Visualisation!$G$134)+($I$109*Visualisation!$G$134)+($J$109*Visualisation!$G$134)+($K$109*Visualisation!$G$134)+($L$109*Visualisation!$G$134)+($M$109*Visualisation!$G$134)+($N$109*Visualisation!$G$134)+($O$109*Visualisation!$G$134)+($P$109*Visualisation!$G$134)+($Q$109*Visualisation!$G$134)+($R$109*Visualisation!$G$134)</f>
        <v>0</v>
      </c>
      <c r="CD172" s="2"/>
      <c r="CF172" s="21">
        <f>(($K$102*Visualisation!$G$134)+($K$103*Visualisation!$G$134)+($K$104*Visualisation!$G$134)+($K$105*Visualisation!$G$134)+($K$106*Visualisation!$G$134)+($K$107*Visualisation!$G$134)+($K$108*Visualisation!$G$134)+($K$109*Visualisation!$G$134)+($K$110*Visualisation!$G$134)+($K$111*Visualisation!$G$134)+($K$112*Visualisation!$G$134)+($K$113*Visualisation!$G$134)+($K$114*Visualisation!$G$134)+($K$115*Visualisation!$G$134)+($K$116*Visualisation!$G$134)+($K$117*Visualisation!$G$134))*$BD$86</f>
        <v>0</v>
      </c>
      <c r="CG172" s="21">
        <f>($C$110*Visualisation!$G$134)+($D$110*Visualisation!$G$134)+($E$110*Visualisation!$G$134)+($F$110*Visualisation!$G$134)+($G$110*Visualisation!$G$134)+($H$110*Visualisation!$G$134)+($I$110*Visualisation!$G$134)+($J$110*Visualisation!$G$134)+($K$110*Visualisation!$G$134)+($L$110*Visualisation!$G$134)+($M$110*Visualisation!$G$134)+($N$110*Visualisation!$G$134)+($O$110*Visualisation!$G$134)+($P$110*Visualisation!$G$134)+($Q$110*Visualisation!$G$134)+($R$110*Visualisation!$G$134)</f>
        <v>0</v>
      </c>
      <c r="CH172" s="2"/>
      <c r="CJ172" s="21">
        <f>(($L$102*Visualisation!$G$134)+($L$103*Visualisation!$G$134)+($L$104*Visualisation!$G$134)+($L$105*Visualisation!$G$134)+($L$106*Visualisation!$G$134)+($L$107*Visualisation!$G$134)+($L$108*Visualisation!$G$134)+($L$109*Visualisation!$G$134)+($L$110*Visualisation!$G$134)+($L$111*Visualisation!$G$134)+($L$112*Visualisation!$G$134)+($L$113*Visualisation!$G$134)+($L$114*Visualisation!$G$134)+($L$115*Visualisation!$G$134)+($L$116*Visualisation!$G$134)+($L$117*Visualisation!$G$134))*$BD$86</f>
        <v>0</v>
      </c>
      <c r="CK172" s="21">
        <f>($C$111*Visualisation!$G$134)+($D$111*Visualisation!$G$134)+($E$111*Visualisation!$G$134)+($F$111*Visualisation!$G$134)+($G$111*Visualisation!$G$134)+($H$111*Visualisation!$G$134)+($I$111*Visualisation!$G$134)+($J$111*Visualisation!$G$134)+($K$111*Visualisation!$G$134)+($L$111*Visualisation!$G$134)+($M$111*Visualisation!$G$134)+($N$111*Visualisation!$G$134)+($O$111*Visualisation!$G$134)+($P$111*Visualisation!$G$134)+($Q$111*Visualisation!$G$134)+($R$111*Visualisation!$G$134)</f>
        <v>0</v>
      </c>
      <c r="CL172" s="2"/>
      <c r="CN172" s="21">
        <f>(($M$102*Visualisation!$G$134)+($M$103*Visualisation!$G$134)+($M$104*Visualisation!$G$134)+($M$105*Visualisation!$G$134)+($M$106*Visualisation!$G$134)+($M$107*Visualisation!$G$134)+($M$108*Visualisation!$G$134)+($M$109*Visualisation!$G$134)+($M$110*Visualisation!$G$134)+($M$111*Visualisation!$G$134)+($M$112*Visualisation!$G$134)+($M$113*Visualisation!$G$134)+($M$114*Visualisation!$G$134)+($M$115*Visualisation!$G$134)+($M$116*Visualisation!$G$134)+($M$117*Visualisation!$G$134))*$BD$86</f>
        <v>0</v>
      </c>
      <c r="CO172" s="21">
        <f>($C$112*Visualisation!$G$134)+($D$112*Visualisation!$G$134)+($E$112*Visualisation!$G$134)+($F$112*Visualisation!$G$134)+($G$112*Visualisation!$G$134)+($H$112*Visualisation!$G$134)+($I$112*Visualisation!$G$134)+($J$112*Visualisation!$G$134)+($K$112*Visualisation!$G$134)+($L$112*Visualisation!$G$134)+($M$112*Visualisation!$G$134)+($N$112*Visualisation!$G$134)+($O$112*Visualisation!$G$134)+($P$112*Visualisation!$G$134)+($Q$112*Visualisation!$G$134)+($R$112*Visualisation!$G$134)</f>
        <v>0</v>
      </c>
      <c r="CP172" s="2"/>
      <c r="CR172" s="21">
        <f>(($N$102*Visualisation!$G$134)+($N$103*Visualisation!$G$134)+($N$104*Visualisation!$G$134)+($N$105*Visualisation!$G$134)+($N$106*Visualisation!$G$134)+($N$107*Visualisation!$G$134)+($N$108*Visualisation!$G$134)+($N$109*Visualisation!$G$134)+($N$110*Visualisation!$G$134)+($N$111*Visualisation!$G$134)+($N$112*Visualisation!$G$134)+($N$113*Visualisation!$G$134)+($N$114*Visualisation!$G$134)+($N$115*Visualisation!$G$134)+($N$116*Visualisation!$G$134)+($N$117*Visualisation!$G$134))*$BD$86</f>
        <v>0</v>
      </c>
      <c r="CS172" s="21">
        <f>($C$113*Visualisation!$G$134)+($D$113*Visualisation!$G$134)+($E$113*Visualisation!$G$134)+($F$113*Visualisation!$G$134)+($G$113*Visualisation!$G$134)+($H$113*Visualisation!$G$134)+($I$113*Visualisation!$G$134)+($J$113*Visualisation!$G$134)+($K$113*Visualisation!$G$134)+($L$113*Visualisation!$G$134)+($M$113*Visualisation!$G$134)+($N$113*Visualisation!$G$134)+($O$113*Visualisation!$G$134)+($P$113*Visualisation!$G$134)+($Q$113*Visualisation!$G$134)+($R$113*Visualisation!$G$134)</f>
        <v>0</v>
      </c>
      <c r="CT172" s="2"/>
      <c r="CV172" s="21">
        <f>(($O$102*Visualisation!$G$134)+($O$103*Visualisation!$G$134)+($O$104*Visualisation!$G$134)+($O$105*Visualisation!$G$134)+($O$106*Visualisation!$G$134)+($O$107*Visualisation!$G$134)+($O$108*Visualisation!$G$134)+($O$109*Visualisation!$G$134)+($O$110*Visualisation!$G$134)+($O$111*Visualisation!$G$134)+($O$112*Visualisation!$G$134)+($O$113*Visualisation!$G$134)+($O$114*Visualisation!$G$134)+($O$115*Visualisation!$G$134)+($O$116*Visualisation!$G$134)+($O$117*Visualisation!$G$134))*$BD$86</f>
        <v>0</v>
      </c>
      <c r="CW172" s="21">
        <f>($C$114*Visualisation!$G$134)+($D$114*Visualisation!$G$134)+($E$114*Visualisation!$G$134)+($F$114*Visualisation!$G$134)+($G$114*Visualisation!$G$134)+($H$114*Visualisation!$G$134)+($I$114*Visualisation!$G$134)+($J$114*Visualisation!$G$134)+($K$114*Visualisation!$G$134)+($L$114*Visualisation!$G$134)+($M$114*Visualisation!$G$134)+($N$114*Visualisation!$G$134)+($O$114*Visualisation!$G$134)+($P$114*Visualisation!$G$134)+($Q$114*Visualisation!$G$134)+($R$114*Visualisation!$G$134)</f>
        <v>0</v>
      </c>
      <c r="CX172" s="2"/>
      <c r="CZ172" s="21">
        <f>(($P$102*Visualisation!$G$134)+($P$103*Visualisation!$G$134)+($P$104*Visualisation!$G$134)+($P$105*Visualisation!$G$134)+($P$106*Visualisation!$G$134)+($P$107*Visualisation!$G$134)+($P$108*Visualisation!$G$134)+($P$109*Visualisation!$G$134)+($P$110*Visualisation!$G$134)+($P$111*Visualisation!$G$134)+($P$112*Visualisation!$G$134)+($P$113*Visualisation!$G$134)+($P$114*Visualisation!$G$134)+($P$115*Visualisation!$G$134)+($P$116*Visualisation!$G$134)+($P$117*Visualisation!$G$134))*$BD$86</f>
        <v>0</v>
      </c>
      <c r="DA172" s="21">
        <f>($C$115*Visualisation!$G$134)+($D$115*Visualisation!$G$134)+($E$115*Visualisation!$G$134)+($F$115*Visualisation!$G$134)+($G$115*Visualisation!$G$134)+($H$115*Visualisation!$G$134)+($I$115*Visualisation!$G$134)+($J$115*Visualisation!$G$134)+($K$115*Visualisation!$G$134)+($L$115*Visualisation!$G$134)+($M$115*Visualisation!$G$134)+($N$115*Visualisation!$G$134)+($O$115*Visualisation!$G$134)+($P$115*Visualisation!$G$134)+($Q$115*Visualisation!$G$134)+($R$115*Visualisation!$G$134)</f>
        <v>0</v>
      </c>
      <c r="DB172" s="2"/>
      <c r="DD172" s="21">
        <f>(($Q$102*Visualisation!$G$134)+($Q$103*Visualisation!$G$134)+($Q$104*Visualisation!$G$134)+($Q$105*Visualisation!$G$134)+($Q$106*Visualisation!$G$134)+($Q$107*Visualisation!$G$134)+($Q$108*Visualisation!$G$134)+($Q$109*Visualisation!$G$134)+($Q$110*Visualisation!$G$134)+($Q$111*Visualisation!$G$134)+($Q$112*Visualisation!$G$134)+($Q$113*Visualisation!$G$134)+($Q$114*Visualisation!$G$134)+($Q$115*Visualisation!$G$134)+($Q$116*Visualisation!$G$134)+($Q$117*Visualisation!$G$134))*$BD$86</f>
        <v>0</v>
      </c>
      <c r="DE172" s="21">
        <f>($C$116*Visualisation!$G$134)+($D$116*Visualisation!$G$134)+($E$116*Visualisation!$G$134)+($F$116*Visualisation!$G$134)+($G$116*Visualisation!$G$134)+($H$116*Visualisation!$G$134)+($I$116*Visualisation!$G$134)+($J$116*Visualisation!$G$134)+($K$116*Visualisation!$G$134)+($L$116*Visualisation!$G$134)+($M$116*Visualisation!$G$134)+($N$116*Visualisation!$G$134)+($O$116*Visualisation!$G$134)+($P$116*Visualisation!$G$134)+($Q$116*Visualisation!$G$134)+($R$116*Visualisation!$G$134)</f>
        <v>0</v>
      </c>
      <c r="DF172" s="2"/>
      <c r="DH172" s="21">
        <f>(($R$102*Visualisation!$G$134)+($R$103*Visualisation!$G$134)+($R$104*Visualisation!$G$134)+($R$105*Visualisation!$G$134)+($R$106*Visualisation!$G$134)+($R$107*Visualisation!$G$134)+($R$108*Visualisation!$G$134)+($R$109*Visualisation!$G$134)+($R$110*Visualisation!$G$134)+($R$111*Visualisation!$G$134)+($R$112*Visualisation!$G$134)+($R$113*Visualisation!$G$134)+($R$114*Visualisation!$G$134)+($R$115*Visualisation!$G$134)+($R$116*Visualisation!$G$134)+($R$117*Visualisation!$G$134))*$BD$86</f>
        <v>0</v>
      </c>
      <c r="DI172" s="21">
        <f>($C$117*Visualisation!$G$134)+($D$117*Visualisation!$G$134)+($E$117*Visualisation!$G$134)+($F$117*Visualisation!$G$134)+($G$117*Visualisation!$G$134)+($H$117*Visualisation!$G$134)+($I$117*Visualisation!$G$134)+($J$117*Visualisation!$G$134)+($K$117*Visualisation!$G$134)+($L$117*Visualisation!$G$134)+($M$117*Visualisation!$G$134)+($N$117*Visualisation!$G$134)+($O$117*Visualisation!$G$134)+($P$117*Visualisation!$G$134)+($Q$117*Visualisation!$G$134)+($R$117*Visualisation!$G$134)</f>
        <v>0</v>
      </c>
      <c r="DJ172" s="2"/>
      <c r="DO172" s="253"/>
    </row>
    <row r="173" spans="1:119" ht="15.75">
      <c r="A173" s="28" t="s">
        <v>72</v>
      </c>
      <c r="B173" s="159" t="s">
        <v>291</v>
      </c>
      <c r="C173" s="163">
        <f>IF((Visualisation!E$68-Visualisation!$M$68)&gt;0,(1-(EXP(-(((Visualisation!E$68-Visualisation!$M$68)^2)/(2*($T$164^2)))))),0)</f>
        <v>0</v>
      </c>
      <c r="D173" s="163">
        <f>IF((Visualisation!F$68-Visualisation!$M$68)&gt;0,(1-(EXP(-(((Visualisation!F$68-Visualisation!$M$68)^2)/(2*($T$164^2)))))),0)</f>
        <v>0</v>
      </c>
      <c r="E173" s="163">
        <f>IF((Visualisation!G$68-Visualisation!$M$68)&gt;0,(1-(EXP(-(((Visualisation!G$68-Visualisation!$M$68)^2)/(2*($T$164^2)))))),0)</f>
        <v>0</v>
      </c>
      <c r="F173" s="163">
        <f>IF((Visualisation!H$68-Visualisation!$M$68)&gt;0,(1-(EXP(-(((Visualisation!H$68-Visualisation!$M$68)^2)/(2*($T$164^2)))))),0)</f>
        <v>0</v>
      </c>
      <c r="G173" s="163">
        <f>IF((Visualisation!I$68-Visualisation!$M$68)&gt;0,(1-(EXP(-(((Visualisation!I$68-Visualisation!$M$68)^2)/(2*($T$164^2)))))),0)</f>
        <v>0</v>
      </c>
      <c r="H173" s="163">
        <f>IF((Visualisation!J$68-Visualisation!$M$68)&gt;0,(1-(EXP(-(((Visualisation!J$68-Visualisation!$M$68)^2)/(2*($T$164^2)))))),0)</f>
        <v>0</v>
      </c>
      <c r="I173" s="163">
        <f>IF((Visualisation!K$68-Visualisation!$M$68)&gt;0,(1-(EXP(-(((Visualisation!K$68-Visualisation!$M$68)^2)/(2*($T$164^2)))))),0)</f>
        <v>0</v>
      </c>
      <c r="J173" s="163">
        <f>IF((Visualisation!L$68-Visualisation!$M$68)&gt;0,(1-(EXP(-(((Visualisation!L$68-Visualisation!$M$68)^2)/(2*($T$164^2)))))),0)</f>
        <v>0</v>
      </c>
      <c r="K173" s="163">
        <f>IF((Visualisation!M$68-Visualisation!$M$68)&gt;0,(1-(EXP(-(((Visualisation!M$68-Visualisation!$M$68)^2)/(2*($T$164^2)))))),0)</f>
        <v>0</v>
      </c>
      <c r="L173" s="163">
        <f>IF((Visualisation!N$68-Visualisation!$M$68)&gt;0,(1-(EXP(-(((Visualisation!N$68-Visualisation!$M$68)^2)/(2*($T$164^2)))))),0)</f>
        <v>0</v>
      </c>
      <c r="M173" s="163">
        <f>IF((Visualisation!O$68-Visualisation!$M$68)&gt;0,(1-(EXP(-(((Visualisation!O$68-Visualisation!$M$68)^2)/(2*($T$164^2)))))),0)</f>
        <v>0</v>
      </c>
      <c r="N173" s="163">
        <f>IF((Visualisation!P$68-Visualisation!$M$68)&gt;0,(1-(EXP(-(((Visualisation!P$68-Visualisation!$M$68)^2)/(2*($T$164^2)))))),0)</f>
        <v>0</v>
      </c>
      <c r="O173" s="163">
        <f>IF((Visualisation!Q$68-Visualisation!$M$68)&gt;0,(1-(EXP(-(((Visualisation!Q$68-Visualisation!$M$68)^2)/(2*($T$164^2)))))),0)</f>
        <v>0</v>
      </c>
      <c r="P173" s="163">
        <f>IF((Visualisation!R$68-Visualisation!$M$68)&gt;0,(1-(EXP(-(((Visualisation!R$68-Visualisation!$M$68)^2)/(2*($T$164^2)))))),0)</f>
        <v>0</v>
      </c>
      <c r="Q173" s="163">
        <f>IF((Visualisation!S$68-Visualisation!$M$68)&gt;0,(1-(EXP(-(((Visualisation!S$68-Visualisation!$M$68)^2)/(2*($T$164^2)))))),0)</f>
        <v>0</v>
      </c>
      <c r="R173" s="163">
        <f>IF((Visualisation!T$68-Visualisation!$M$68)&gt;0,(1-(EXP(-(((Visualisation!T$68-Visualisation!$M$68)^2)/(2*($T$164^2)))))),0)</f>
        <v>0</v>
      </c>
      <c r="S173" s="1"/>
      <c r="T173" s="1"/>
      <c r="U173" s="1"/>
      <c r="V173" s="1"/>
      <c r="W173" s="249"/>
      <c r="X173" s="2"/>
      <c r="Y173" s="2"/>
      <c r="Z173" s="2"/>
      <c r="AA173" s="188" t="s">
        <v>299</v>
      </c>
      <c r="AB173" s="21">
        <f>IFERROR((C83*Visualisation!$V$117)+(C104*Visualisation!$V$118)+(C125*Visualisation!$V$119)+(C146*Visualisation!$V$120)+(C167*Visualisation!$V$121)+(C188*Visualisation!$V$122)+(C209*Visualisation!$V$123)+(C230*Visualisation!$V$124)+(C251*Visualisation!$V$125),"-")</f>
        <v>0</v>
      </c>
      <c r="AC173" s="21">
        <f>IFERROR((D83*Visualisation!$V$117)+(D104*Visualisation!$V$118)+(D125*Visualisation!$V$119)+(D146*Visualisation!$V$120)+(D167*Visualisation!$V$121)+(D188*Visualisation!$V$122)+(D209*Visualisation!$V$123)+(D230*Visualisation!$V$124)+(D251*Visualisation!$V$125),"-")</f>
        <v>0</v>
      </c>
      <c r="AD173" s="21">
        <f>IFERROR((E83*Visualisation!$V$117)+(E104*Visualisation!$V$118)+(E125*Visualisation!$V$119)+(E146*Visualisation!$V$120)+(E167*Visualisation!$V$121)+(E188*Visualisation!$V$122)+(E209*Visualisation!$V$123)+(E230*Visualisation!$V$124)+(E251*Visualisation!$V$125),"-")</f>
        <v>0</v>
      </c>
      <c r="AE173" s="21">
        <f>IFERROR((F83*Visualisation!$V$117)+(F104*Visualisation!$V$118)+(F125*Visualisation!$V$119)+(F146*Visualisation!$V$120)+(F167*Visualisation!$V$121)+(F188*Visualisation!$V$122)+(F209*Visualisation!$V$123)+(F230*Visualisation!$V$124)+(F251*Visualisation!$V$125),"-")</f>
        <v>0</v>
      </c>
      <c r="AF173" s="21">
        <f>IFERROR((G83*Visualisation!$V$117)+(G104*Visualisation!$V$118)+(G125*Visualisation!$V$119)+(G146*Visualisation!$V$120)+(G167*Visualisation!$V$121)+(G188*Visualisation!$V$122)+(G209*Visualisation!$V$123)+(G230*Visualisation!$V$124)+(G251*Visualisation!$V$125),"-")</f>
        <v>0</v>
      </c>
      <c r="AG173" s="21">
        <f>IFERROR((H83*Visualisation!$V$117)+(H104*Visualisation!$V$118)+(H125*Visualisation!$V$119)+(H146*Visualisation!$V$120)+(H167*Visualisation!$V$121)+(H188*Visualisation!$V$122)+(H209*Visualisation!$V$123)+(H230*Visualisation!$V$124)+(H251*Visualisation!$V$125),"-")</f>
        <v>0</v>
      </c>
      <c r="AH173" s="21">
        <f>IFERROR((I83*Visualisation!$V$117)+(I104*Visualisation!$V$118)+(I125*Visualisation!$V$119)+(I146*Visualisation!$V$120)+(I167*Visualisation!$V$121)+(I188*Visualisation!$V$122)+(I209*Visualisation!$V$123)+(I230*Visualisation!$V$124)+(I251*Visualisation!$V$125),"-")</f>
        <v>0</v>
      </c>
      <c r="AI173" s="21">
        <f>IFERROR((J83*Visualisation!$V$117)+(J104*Visualisation!$V$118)+(J125*Visualisation!$V$119)+(J146*Visualisation!$V$120)+(J167*Visualisation!$V$121)+(J188*Visualisation!$V$122)+(J209*Visualisation!$V$123)+(J230*Visualisation!$V$124)+(J251*Visualisation!$V$125),"-")</f>
        <v>0</v>
      </c>
      <c r="AJ173" s="21">
        <f>IFERROR((K83*Visualisation!$V$117)+(K104*Visualisation!$V$118)+(K125*Visualisation!$V$119)+(K146*Visualisation!$V$120)+(K167*Visualisation!$V$121)+(K188*Visualisation!$V$122)+(K209*Visualisation!$V$123)+(K230*Visualisation!$V$124)+(K251*Visualisation!$V$125),"-")</f>
        <v>0</v>
      </c>
      <c r="AK173" s="21">
        <f>IFERROR((L83*Visualisation!$V$117)+(L104*Visualisation!$V$118)+(L125*Visualisation!$V$119)+(L146*Visualisation!$V$120)+(L167*Visualisation!$V$121)+(L188*Visualisation!$V$122)+(L209*Visualisation!$V$123)+(L230*Visualisation!$V$124)+(L251*Visualisation!$V$125),"-")</f>
        <v>0</v>
      </c>
      <c r="AL173" s="21">
        <f>IFERROR((M83*Visualisation!$V$117)+(M104*Visualisation!$V$118)+(M125*Visualisation!$V$119)+(M146*Visualisation!$V$120)+(M167*Visualisation!$V$121)+(M188*Visualisation!$V$122)+(M209*Visualisation!$V$123)+(M230*Visualisation!$V$124)+(M251*Visualisation!$V$125),"-")</f>
        <v>0</v>
      </c>
      <c r="AM173" s="21">
        <f>IFERROR((N83*Visualisation!$V$117)+(N104*Visualisation!$V$118)+(N125*Visualisation!$V$119)+(N146*Visualisation!$V$120)+(N167*Visualisation!$V$121)+(N188*Visualisation!$V$122)+(N209*Visualisation!$V$123)+(N230*Visualisation!$V$124)+(N251*Visualisation!$V$125),"-")</f>
        <v>0</v>
      </c>
      <c r="AN173" s="21">
        <f>IFERROR((O83*Visualisation!$V$117)+(O104*Visualisation!$V$118)+(O125*Visualisation!$V$119)+(O146*Visualisation!$V$120)+(O167*Visualisation!$V$121)+(O188*Visualisation!$V$122)+(O209*Visualisation!$V$123)+(O230*Visualisation!$V$124)+(O251*Visualisation!$V$125),"-")</f>
        <v>0</v>
      </c>
      <c r="AO173" s="21">
        <f>IFERROR((P83*Visualisation!$V$117)+(P104*Visualisation!$V$118)+(P125*Visualisation!$V$119)+(P146*Visualisation!$V$120)+(P167*Visualisation!$V$121)+(P188*Visualisation!$V$122)+(P209*Visualisation!$V$123)+(P230*Visualisation!$V$124)+(P251*Visualisation!$V$125),"-")</f>
        <v>0</v>
      </c>
      <c r="AP173" s="21">
        <f>IFERROR((Q83*Visualisation!$V$117)+(Q104*Visualisation!$V$118)+(Q125*Visualisation!$V$119)+(Q146*Visualisation!$V$120)+(Q167*Visualisation!$V$121)+(Q188*Visualisation!$V$122)+(Q209*Visualisation!$V$123)+(Q230*Visualisation!$V$124)+(Q251*Visualisation!$V$125),"-")</f>
        <v>0</v>
      </c>
      <c r="AQ173" s="202">
        <f>IFERROR((R83*Visualisation!$V$117)+(R104*Visualisation!$V$118)+(R125*Visualisation!$V$119)+(R146*Visualisation!$V$120)+(R167*Visualisation!$V$121)+(R188*Visualisation!$V$122)+(R209*Visualisation!$V$123)+(R230*Visualisation!$V$124)+(R251*Visualisation!$V$125),"-")</f>
        <v>0</v>
      </c>
      <c r="AR173" s="21">
        <f t="shared" si="18"/>
        <v>0</v>
      </c>
      <c r="AS173" s="1"/>
      <c r="AT173" s="1"/>
      <c r="AU173" s="1"/>
      <c r="AV173" s="249"/>
      <c r="AX173" s="11"/>
      <c r="AY173" s="225" t="s">
        <v>256</v>
      </c>
      <c r="AZ173" s="21">
        <f>(($C$123*Visualisation!$G$135)+($C$124*Visualisation!$G$135)+($C$125*Visualisation!$G$135)+($C$126*Visualisation!$G$135)+($C$127*Visualisation!$G$135)+($C$128*Visualisation!$G$135)+($C$129*Visualisation!$G$135)+($C$130*Visualisation!$G$135)+($C$131*Visualisation!$G$135)+($C$132*Visualisation!$G$135)+($C$133*Visualisation!$G$135)+($C$134*Visualisation!$G$135)+($C$135*Visualisation!$G$135)+($C$136*Visualisation!$G$135)+($C$137*Visualisation!$G$135)+($C$138*Visualisation!$G$135))*$BD$86</f>
        <v>0</v>
      </c>
      <c r="BA173" s="21">
        <f>($C$123*Visualisation!$G$135)+($D$123*Visualisation!$G$135)+($E$123*Visualisation!$G$135)+($F$123*Visualisation!$G$135)+($G$123*Visualisation!$G$135)+($H$123*Visualisation!$G$135)+($I$123*Visualisation!$G$135)+($J$123*Visualisation!$G$135)+($K$123*Visualisation!$G$135)+($L$123*Visualisation!$G$135)+($M$123*Visualisation!$G$135)+($N$123*Visualisation!$G$135)+($O$123*Visualisation!$G$135)+($P$123*Visualisation!$G$135)+($Q$123*Visualisation!$G$135)+($R$123*Visualisation!$G$135)</f>
        <v>0</v>
      </c>
      <c r="BB173" s="21"/>
      <c r="BC173" s="21"/>
      <c r="BD173" s="21">
        <f>(($D$123*Visualisation!$G$135)+($D$124*Visualisation!$G$135)+($D$125*Visualisation!$G$135)+($D$126*Visualisation!$G$135)+($D$127*Visualisation!$G$135)+($D$128*Visualisation!$G$135)+($D$129*Visualisation!$G$135)+($D$130*Visualisation!$G$135)+($D$131*Visualisation!$G$135)+($D$132*Visualisation!$G$135)+($D$133*Visualisation!$G$135)+($D$134*Visualisation!$G$135)+($D$135*Visualisation!$G$135)+($D$136*Visualisation!$G$135)+($D$137*Visualisation!$G$135)+($D$138*Visualisation!$G$135))*$BD$86</f>
        <v>0</v>
      </c>
      <c r="BE173" s="21">
        <f>($C$124*Visualisation!$G$135)+($D$124*Visualisation!$G$135)+($E$124*Visualisation!$G$135)+($F$124*Visualisation!$G$135)+($G$124*Visualisation!$G$135)+($H$124*Visualisation!$G$135)+($I$124*Visualisation!$G$135)+($J$124*Visualisation!$G$135)+($K$124*Visualisation!$G$135)+($L$124*Visualisation!$G$135)+($M$124*Visualisation!$G$135)+($N$124*Visualisation!$G$135)+($O$124*Visualisation!$G$135)+($P$124*Visualisation!$G$135)+($Q$124*Visualisation!$G$135)+($R$124*Visualisation!$G$135)</f>
        <v>0</v>
      </c>
      <c r="BF173" s="21"/>
      <c r="BG173" s="21"/>
      <c r="BH173" s="21">
        <f>(($E$123*Visualisation!$G$135)+($E$124*Visualisation!$G$135)+($E$125*Visualisation!$G$135)+($E$126*Visualisation!$G$135)+($E$127*Visualisation!$G$135)+($E$128*Visualisation!$G$135)+($E$129*Visualisation!$G$135)+($E$130*Visualisation!$G$135)+($E$131*Visualisation!$G$135)+($E$132*Visualisation!$G$135)+($E$133*Visualisation!$G$135)+($E$134*Visualisation!$G$135)+($E$135*Visualisation!$G$135)+($E$136*Visualisation!$G$135)+($E$137*Visualisation!$G$135)+($E$138*Visualisation!$G$135))*$BD$86</f>
        <v>0</v>
      </c>
      <c r="BI173" s="21">
        <f>($C$125*Visualisation!$G$135)+($D$125*Visualisation!$G$135)+($E$125*Visualisation!$G$135)+($F$125*Visualisation!$G$135)+($G$125*Visualisation!$G$135)+($H$125*Visualisation!$G$135)+($I$125*Visualisation!$G$135)+($J$125*Visualisation!$G$135)+($K$125*Visualisation!$G$135)+($L$125*Visualisation!$G$135)+($M$125*Visualisation!$G$135)+($N$125*Visualisation!$G$135)+($O$125*Visualisation!$G$135)+($P$125*Visualisation!$G$135)+($Q$125*Visualisation!$G$135)+($R$125*Visualisation!$G$135)</f>
        <v>0</v>
      </c>
      <c r="BJ173" s="21"/>
      <c r="BK173" s="21"/>
      <c r="BL173" s="21">
        <f>(($F$123*Visualisation!$G$135)+($F$124*Visualisation!$G$135)+($F$125*Visualisation!$G$135)+($F$126*Visualisation!$G$135)+($F$127*Visualisation!$G$135)+($F$128*Visualisation!$G$135)+($F$129*Visualisation!$G$135)+($F$130*Visualisation!$G$135)+($F$131*Visualisation!$G$135)+($F$132*Visualisation!$G$135)+($F$133*Visualisation!$G$135)+($F$134*Visualisation!$G$135)+($F$135*Visualisation!$G$135)+($F$136*Visualisation!$G$135)+($F$137*Visualisation!$G$135)+($F$138*Visualisation!$G$135))*$BD$86</f>
        <v>0</v>
      </c>
      <c r="BM173" s="21">
        <f>($C$126*Visualisation!$G$135)+($D$126*Visualisation!$G$135)+($E$126*Visualisation!$G$135)+($F$126*Visualisation!$G$135)+($G$126*Visualisation!$G$135)+($H$126*Visualisation!$G$135)+($I$126*Visualisation!$G$135)+($J$126*Visualisation!$G$135)+($K$126*Visualisation!$G$135)+($L$126*Visualisation!$G$135)+($M$126*Visualisation!$G$135)+($N$126*Visualisation!$G$135)+($O$126*Visualisation!$G$135)+($P$126*Visualisation!$G$135)+($Q$126*Visualisation!$G$135)+($R$126*Visualisation!$G$135)</f>
        <v>0</v>
      </c>
      <c r="BN173" s="21"/>
      <c r="BO173" s="21"/>
      <c r="BP173" s="21">
        <f>(($G$123*Visualisation!$G$135)+($G$124*Visualisation!$G$135)+($G$125*Visualisation!$G$135)+($G$126*Visualisation!$G$135)+($G$127*Visualisation!$G$135)+($G$128*Visualisation!$G$135)+($G$129*Visualisation!$G$135)+($G$130*Visualisation!$G$135)+($G$131*Visualisation!$G$135)+($G$132*Visualisation!$G$135)+($G$133*Visualisation!$G$135)+($G$134*Visualisation!$G$135)+($G$135*Visualisation!$G$135)+($G$136*Visualisation!$G$135)+($G$137*Visualisation!$G$135)+($G$138*Visualisation!$G$135))*$BD$86</f>
        <v>0</v>
      </c>
      <c r="BQ173" s="21">
        <f>($C$127*Visualisation!$G$135)+($D$127*Visualisation!$G$135)+($E$127*Visualisation!$G$135)+($F$127*Visualisation!$G$135)+($G$127*Visualisation!$G$135)+($H$127*Visualisation!$G$135)+($I$127*Visualisation!$G$135)+($J$127*Visualisation!$G$135)+($K$127*Visualisation!$G$135)+($L$127*Visualisation!$G$135)+($M$127*Visualisation!$G$135)+($N$127*Visualisation!$G$135)+($O$127*Visualisation!$G$135)+($P$127*Visualisation!$G$135)+($Q$127*Visualisation!$G$135)+($R$127*Visualisation!$G$135)</f>
        <v>0</v>
      </c>
      <c r="BR173" s="21"/>
      <c r="BS173" s="21"/>
      <c r="BT173" s="21">
        <f>(($H$123*Visualisation!$G$135)+($H$124*Visualisation!$G$135)+($H$125*Visualisation!$G$135)+($H$126*Visualisation!$G$135)+($H$127*Visualisation!$G$135)+($H$128*Visualisation!$G$135)+($H$129*Visualisation!$G$135)+($H$130*Visualisation!$G$135)+($H$131*Visualisation!$G$135)+($H$132*Visualisation!$G$135)+($H$133*Visualisation!$G$135)+($H$134*Visualisation!$G$135)+($H$135*Visualisation!$G$135)+($H$136*Visualisation!$G$135)+($H$137*Visualisation!$G$135)+($H$138*Visualisation!$G$135))*$BD$86</f>
        <v>0</v>
      </c>
      <c r="BU173" s="21">
        <f>($C$128*Visualisation!$G$135)+($D$128*Visualisation!$G$135)+($E$128*Visualisation!$G$135)+($F$128*Visualisation!$G$135)+($G$128*Visualisation!$G$135)+($H$128*Visualisation!$G$135)+($I$128*Visualisation!$G$135)+($J$128*Visualisation!$G$135)+($K$128*Visualisation!$G$135)+($L$128*Visualisation!$G$135)+($M$128*Visualisation!$G$135)+($N$128*Visualisation!$G$135)+($O$128*Visualisation!$G$135)+($P$128*Visualisation!$G$135)+($Q$128*Visualisation!$G$135)+($R$128*Visualisation!$G$135)</f>
        <v>0</v>
      </c>
      <c r="BV173" s="21"/>
      <c r="BW173" s="21"/>
      <c r="BX173" s="21">
        <f>(($I$123*Visualisation!$G$135)+($I$124*Visualisation!$G$135)+($I$125*Visualisation!$G$135)+($I$126*Visualisation!$G$135)+($I$127*Visualisation!$G$135)+($I$128*Visualisation!$G$135)+($I$129*Visualisation!$G$135)+($I$130*Visualisation!$G$135)+($I$131*Visualisation!$G$135)+($I$132*Visualisation!$G$135)+($I$133*Visualisation!$G$135)+($I$134*Visualisation!$G$135)+($I$135*Visualisation!$G$135)+($I$136*Visualisation!$G$135)+($I$137*Visualisation!$G$135)+($I$138*Visualisation!$G$135))*$BD$86</f>
        <v>0</v>
      </c>
      <c r="BY173" s="21">
        <f>($C$129*Visualisation!$G$135)+($D$129*Visualisation!$G$135)+($E$129*Visualisation!$G$135)+($F$129*Visualisation!$G$135)+($G$129*Visualisation!$G$135)+($H$129*Visualisation!$G$135)+($I$129*Visualisation!$G$135)+($J$129*Visualisation!$G$135)+($K$129*Visualisation!$G$135)+($L$129*Visualisation!$G$135)+($M$129*Visualisation!$G$135)+($N$129*Visualisation!$G$135)+($O$129*Visualisation!$G$135)+($P$129*Visualisation!$G$135)+($Q$129*Visualisation!$G$135)+($R$129*Visualisation!$G$135)</f>
        <v>0</v>
      </c>
      <c r="BZ173" s="2"/>
      <c r="CB173" s="21">
        <f>(($J$123*Visualisation!$G$135)+($J$124*Visualisation!$G$135)+($J$125*Visualisation!$G$135)+($J$126*Visualisation!$G$135)+($J$127*Visualisation!$G$135)+($J$129*Visualisation!$G$135)+($J$129*Visualisation!$G$135)+($J$130*Visualisation!$G$135)+($J$131*Visualisation!$G$135)+($J$132*Visualisation!$G$135)+($J$133*Visualisation!$G$135)+($J$134*Visualisation!$G$135)+($J$135*Visualisation!$G$135)+($J$136*Visualisation!$G$135)+($J$137*Visualisation!$G$135)+($J$138*Visualisation!$G$135))*$BD$86</f>
        <v>0</v>
      </c>
      <c r="CC173" s="21">
        <f>($C$130*Visualisation!$G$135)+($D$130*Visualisation!$G$135)+($E$130*Visualisation!$G$135)+($F$130*Visualisation!$G$135)+($G$130*Visualisation!$G$135)+($H$130*Visualisation!$G$135)+($I$130*Visualisation!$G$135)+($J$130*Visualisation!$G$135)+($K$130*Visualisation!$G$135)+($L$130*Visualisation!$G$135)+($M$130*Visualisation!$G$135)+($N$130*Visualisation!$G$135)+($O$130*Visualisation!$G$135)+($P$130*Visualisation!$G$135)+($Q$130*Visualisation!$G$135)+($R$130*Visualisation!$G$135)</f>
        <v>0</v>
      </c>
      <c r="CD173" s="2"/>
      <c r="CF173" s="21">
        <f>(($K$123*Visualisation!$G$135)+($K$124*Visualisation!$G$135)+($K$125*Visualisation!$G$135)+($K$126*Visualisation!$G$135)+($K$127*Visualisation!$G$135)+($K$128*Visualisation!$G$135)+($K$129*Visualisation!$G$135)+($K$130*Visualisation!$G$135)+($K$131*Visualisation!$G$135)+($K$132*Visualisation!$G$135)+($K$133*Visualisation!$G$135)+($K$134*Visualisation!$G$135)+($K$135*Visualisation!$G$135)+($K$136*Visualisation!$G$135)+($K$137*Visualisation!$G$135)+($K$138*Visualisation!$G$135))*$BD$86</f>
        <v>0</v>
      </c>
      <c r="CG173" s="21">
        <f>($C$131*Visualisation!$G$135)+($D$131*Visualisation!$G$135)+($E$131*Visualisation!$G$135)+($F$131*Visualisation!$G$135)+($G$131*Visualisation!$G$135)+($H$131*Visualisation!$G$135)+($I$131*Visualisation!$G$135)+($J$131*Visualisation!$G$135)+($K$131*Visualisation!$G$135)+($L$131*Visualisation!$G$135)+($M$131*Visualisation!$G$135)+($N$131*Visualisation!$G$135)+($O$131*Visualisation!$G$135)+($P$131*Visualisation!$G$135)+($Q$131*Visualisation!$G$135)+($R$131*Visualisation!$G$135)</f>
        <v>0</v>
      </c>
      <c r="CH173" s="2"/>
      <c r="CJ173" s="21">
        <f>(($L$123*Visualisation!$G$135)+($L$124*Visualisation!$G$135)+($L$125*Visualisation!$G$135)+($L$126*Visualisation!$G$135)+($L$127*Visualisation!$G$135)+($L$128*Visualisation!$G$135)+($L$129*Visualisation!$G$135)+($L$130*Visualisation!$G$135)+($L$131*Visualisation!$G$135)+($L$132*Visualisation!$G$135)+($L$133*Visualisation!$G$135)+($L$134*Visualisation!$G$135)+($L$135*Visualisation!$G$135)+($L$136*Visualisation!$G$135)+($L$137*Visualisation!$G$135)+($L$138*Visualisation!$G$135))*$BD$86</f>
        <v>0</v>
      </c>
      <c r="CK173" s="21">
        <f>($C$132*Visualisation!$G$135)+($D$132*Visualisation!$G$135)+($E$132*Visualisation!$G$135)+($F$132*Visualisation!$G$135)+($G$132*Visualisation!$G$135)+($H$132*Visualisation!$G$135)+($I$132*Visualisation!$G$135)+($J$132*Visualisation!$G$135)+($K$132*Visualisation!$G$135)+($L$132*Visualisation!$G$135)+($M$132*Visualisation!$G$135)+($N$132*Visualisation!$G$135)+($O$132*Visualisation!$G$135)+($P$132*Visualisation!$G$135)+($Q$132*Visualisation!$G$135)+($R$132*Visualisation!$G$135)</f>
        <v>0</v>
      </c>
      <c r="CL173" s="2"/>
      <c r="CN173" s="21">
        <f>(($M$123*Visualisation!$G$135)+($M$124*Visualisation!$G$135)+($M$125*Visualisation!$G$135)+($M$126*Visualisation!$G$135)+($M$127*Visualisation!$G$135)+($M$128*Visualisation!$G$135)+($M$129*Visualisation!$G$135)+($M$130*Visualisation!$G$135)+($M$131*Visualisation!$G$135)+($M$132*Visualisation!$G$135)+($M$133*Visualisation!$G$135)+($M$134*Visualisation!$G$135)+($M$135*Visualisation!$G$135)+($M$136*Visualisation!$G$135)+($M$137*Visualisation!$G$135)+($M$138*Visualisation!$G$135))*$BD$86</f>
        <v>0</v>
      </c>
      <c r="CO173" s="21">
        <f>($C$133*Visualisation!$G$135)+($D$133*Visualisation!$G$135)+($E$133*Visualisation!$G$135)+($F$133*Visualisation!$G$135)+($G$133*Visualisation!$G$135)+($H$133*Visualisation!$G$135)+($I$133*Visualisation!$G$135)+($J$133*Visualisation!$G$135)+($K$133*Visualisation!$G$135)+($L$133*Visualisation!$G$135)+($M$133*Visualisation!$G$135)+($N$133*Visualisation!$G$135)+($O$133*Visualisation!$G$135)+($P$133*Visualisation!$G$135)+($Q$133*Visualisation!$G$135)+($R$133*Visualisation!$G$135)</f>
        <v>0</v>
      </c>
      <c r="CP173" s="2"/>
      <c r="CR173" s="21">
        <f>(($N$123*Visualisation!$G$135)+($N$124*Visualisation!$G$135)+($N$125*Visualisation!$G$135)+($N$126*Visualisation!$G$135)+($N$127*Visualisation!$G$135)+($N$128*Visualisation!$G$135)+($N$129*Visualisation!$G$135)+($N$130*Visualisation!$G$135)+($N$131*Visualisation!$G$135)+($N$132*Visualisation!$G$135)+($N$133*Visualisation!$G$135)+($N$134*Visualisation!$G$135)+($N$135*Visualisation!$G$135)+($N$136*Visualisation!$G$135)+($N$137*Visualisation!$G$135)+($N$138*Visualisation!$G$135))*$BD$86</f>
        <v>0</v>
      </c>
      <c r="CS173" s="21">
        <f>($C$134*Visualisation!$G$135)+($D$134*Visualisation!$G$135)+($E$134*Visualisation!$G$135)+($F$134*Visualisation!$G$135)+($G$134*Visualisation!$G$135)+($H$134*Visualisation!$G$135)+($I$134*Visualisation!$G$135)+($J$134*Visualisation!$G$135)+($K$134*Visualisation!$G$135)+($L$134*Visualisation!$G$135)+($M$134*Visualisation!$G$135)+($N$134*Visualisation!$G$135)+($O$134*Visualisation!$G$135)+($P$134*Visualisation!$G$135)+($Q$134*Visualisation!$G$135)+($R$134*Visualisation!$G$135)</f>
        <v>0</v>
      </c>
      <c r="CT173" s="2"/>
      <c r="CV173" s="21">
        <f>(($O$123*Visualisation!$G$135)+($O$124*Visualisation!$G$135)+($O$125*Visualisation!$G$135)+($O$126*Visualisation!$G$135)+($O$127*Visualisation!$G$135)+($O$128*Visualisation!$G$135)+($O$129*Visualisation!$G$135)+($O$130*Visualisation!$G$135)+($O$131*Visualisation!$G$135)+($O$132*Visualisation!$G$135)+($O$133*Visualisation!$G$135)+($O$134*Visualisation!$G$135)+($O$135*Visualisation!$G$135)+($O$136*Visualisation!$G$135)+($O$137*Visualisation!$G$135)+($O$138*Visualisation!$G$135))*$BD$86</f>
        <v>0</v>
      </c>
      <c r="CW173" s="21">
        <f>($C$135*Visualisation!$G$135)+($D$135*Visualisation!$G$135)+($E$135*Visualisation!$G$135)+($F$135*Visualisation!$G$135)+($G$135*Visualisation!$G$135)+($H$135*Visualisation!$G$135)+($I$135*Visualisation!$G$135)+($J$135*Visualisation!$G$135)+($K$135*Visualisation!$G$135)+($L$135*Visualisation!$G$135)+($M$135*Visualisation!$G$135)+($N$135*Visualisation!$G$135)+($O$135*Visualisation!$G$135)+($P$135*Visualisation!$G$135)+($Q$135*Visualisation!$G$135)+($R$135*Visualisation!$G$135)</f>
        <v>0</v>
      </c>
      <c r="CX173" s="2"/>
      <c r="CZ173" s="21">
        <f>(($P$123*Visualisation!$G$135)+($P$124*Visualisation!$G$135)+($P$125*Visualisation!$G$135)+($P$126*Visualisation!$G$135)+($P$127*Visualisation!$G$135)+($P$128*Visualisation!$G$135)+($P$129*Visualisation!$G$135)+($P$130*Visualisation!$G$135)+($P$131*Visualisation!$G$135)+($P$132*Visualisation!$G$135)+($P$133*Visualisation!$G$135)+($P$134*Visualisation!$G$135)+($P$135*Visualisation!$G$135)+($P$136*Visualisation!$G$135)+($P$137*Visualisation!$G$135)+($P$138*Visualisation!$G$135))*$BD$86</f>
        <v>0</v>
      </c>
      <c r="DA173" s="21">
        <f>($C$136*Visualisation!$G$135)+($D$136*Visualisation!$G$135)+($E$136*Visualisation!$G$135)+($F$136*Visualisation!$G$135)+($G$136*Visualisation!$G$135)+($H$136*Visualisation!$G$135)+($I$136*Visualisation!$G$135)+($J$136*Visualisation!$G$135)+($K$136*Visualisation!$G$135)+($L$136*Visualisation!$G$135)+($M$136*Visualisation!$G$135)+($N$136*Visualisation!$G$135)+($O$136*Visualisation!$G$135)+($P$136*Visualisation!$G$135)+($Q$136*Visualisation!$G$135)+($R$136*Visualisation!$G$135)</f>
        <v>0</v>
      </c>
      <c r="DB173" s="2"/>
      <c r="DD173" s="21">
        <f>(($Q$123*Visualisation!$G$135)+($Q$124*Visualisation!$G$135)+($Q$125*Visualisation!$G$135)+($Q$126*Visualisation!$G$135)+($Q$127*Visualisation!$G$135)+($Q$128*Visualisation!$G$135)+($Q$129*Visualisation!$G$135)+($Q$130*Visualisation!$G$135)+($Q$131*Visualisation!$G$135)+($Q$132*Visualisation!$G$135)+($Q$133*Visualisation!$G$135)+($Q$134*Visualisation!$G$135)+($Q$135*Visualisation!$G$135)+($Q$136*Visualisation!$G$135)+($Q$137*Visualisation!$G$135)+($Q$138*Visualisation!$G$135))*$BD$86</f>
        <v>0</v>
      </c>
      <c r="DE173" s="21">
        <f>($C$137*Visualisation!$G$135)+($D$137*Visualisation!$G$135)+($E$137*Visualisation!$G$135)+($F$137*Visualisation!$G$135)+($G$137*Visualisation!$G$135)+($H$137*Visualisation!$G$135)+($I$137*Visualisation!$G$135)+($J$137*Visualisation!$G$135)+($K$137*Visualisation!$G$135)+($L$137*Visualisation!$G$135)+($M$137*Visualisation!$G$135)+($N$137*Visualisation!$G$135)+($O$137*Visualisation!$G$135)+($P$137*Visualisation!$G$135)+($Q$137*Visualisation!$G$135)+($R$137*Visualisation!$G$135)</f>
        <v>0</v>
      </c>
      <c r="DF173" s="2"/>
      <c r="DH173" s="21">
        <f>(($R$123*Visualisation!$G$135)+($R$124*Visualisation!$G$135)+($R$125*Visualisation!$G$135)+($R$126*Visualisation!$G$135)+($R$127*Visualisation!$G$135)+($R$128*Visualisation!$G$135)+($R$129*Visualisation!$G$135)+($R$130*Visualisation!$G$135)+($R$131*Visualisation!$G$135)+($R$132*Visualisation!$G$135)+($R$133*Visualisation!$G$135)+($R$134*Visualisation!$G$135)+($R$135*Visualisation!$G$135)+($R$136*Visualisation!$G$135)+($R$137*Visualisation!$G$135)+($R$138*Visualisation!$G$135))*$BD$86</f>
        <v>0</v>
      </c>
      <c r="DI173" s="21">
        <f>($C$138*Visualisation!$G$135)+($D$138*Visualisation!$G$135)+($E$138*Visualisation!$G$135)+($F$138*Visualisation!$G$135)+($G$138*Visualisation!$G$135)+($H$138*Visualisation!$G$135)+($I$138*Visualisation!$G$135)+($J$138*Visualisation!$G$135)+($K$138*Visualisation!$G$135)+($L$138*Visualisation!$G$135)+($M$138*Visualisation!$G$135)+($N$138*Visualisation!$G$135)+($O$138*Visualisation!$G$135)+($P$138*Visualisation!$G$135)+($Q$138*Visualisation!$G$135)+($R$138*Visualisation!$G$135)</f>
        <v>0</v>
      </c>
      <c r="DJ173" s="2"/>
      <c r="DO173" s="253"/>
    </row>
    <row r="174" spans="1:119" ht="15.75">
      <c r="A174" s="35" t="s">
        <v>74</v>
      </c>
      <c r="B174" s="159" t="s">
        <v>292</v>
      </c>
      <c r="C174" s="163">
        <f>IF((Visualisation!E$68-Visualisation!$N$68)&gt;0,(1-(EXP(-(((Visualisation!E$68-Visualisation!$N$68)^2)/(2*($T$164^2)))))),0)</f>
        <v>0</v>
      </c>
      <c r="D174" s="163">
        <f>IF((Visualisation!F$68-Visualisation!$N$68)&gt;0,(1-(EXP(-(((Visualisation!F$68-Visualisation!$N$68)^2)/(2*($T$164^2)))))),0)</f>
        <v>0</v>
      </c>
      <c r="E174" s="163">
        <f>IF((Visualisation!G$68-Visualisation!$N$68)&gt;0,(1-(EXP(-(((Visualisation!G$68-Visualisation!$N$68)^2)/(2*($T$164^2)))))),0)</f>
        <v>0.10296084381812431</v>
      </c>
      <c r="F174" s="163">
        <f>IF((Visualisation!H$68-Visualisation!$N$68)&gt;0,(1-(EXP(-(((Visualisation!H$68-Visualisation!$N$68)^2)/(2*($T$164^2)))))),0)</f>
        <v>0</v>
      </c>
      <c r="G174" s="163">
        <f>IF((Visualisation!I$68-Visualisation!$N$68)&gt;0,(1-(EXP(-(((Visualisation!I$68-Visualisation!$N$68)^2)/(2*($T$164^2)))))),0)</f>
        <v>0</v>
      </c>
      <c r="H174" s="163">
        <f>IF((Visualisation!J$68-Visualisation!$N$68)&gt;0,(1-(EXP(-(((Visualisation!J$68-Visualisation!$N$68)^2)/(2*($T$164^2)))))),0)</f>
        <v>5.1589140966409319E-3</v>
      </c>
      <c r="I174" s="163">
        <f>IF((Visualisation!K$68-Visualisation!$N$68)&gt;0,(1-(EXP(-(((Visualisation!K$68-Visualisation!$N$68)^2)/(2*($T$164^2)))))),0)</f>
        <v>0</v>
      </c>
      <c r="J174" s="163">
        <f>IF((Visualisation!L$68-Visualisation!$N$68)&gt;0,(1-(EXP(-(((Visualisation!L$68-Visualisation!$N$68)^2)/(2*($T$164^2)))))),0)</f>
        <v>0</v>
      </c>
      <c r="K174" s="163">
        <f>IF((Visualisation!M$68-Visualisation!$N$68)&gt;0,(1-(EXP(-(((Visualisation!M$68-Visualisation!$N$68)^2)/(2*($T$164^2)))))),0)</f>
        <v>0.64081415139149622</v>
      </c>
      <c r="L174" s="163">
        <f>IF((Visualisation!N$68-Visualisation!$N$68)&gt;0,(1-(EXP(-(((Visualisation!N$68-Visualisation!$N$68)^2)/(2*($T$164^2)))))),0)</f>
        <v>0</v>
      </c>
      <c r="M174" s="163">
        <f>IF((Visualisation!O$68-Visualisation!$N$68)&gt;0,(1-(EXP(-(((Visualisation!O$68-Visualisation!$N$68)^2)/(2*($T$164^2)))))),0)</f>
        <v>0</v>
      </c>
      <c r="N174" s="163">
        <f>IF((Visualisation!P$68-Visualisation!$N$68)&gt;0,(1-(EXP(-(((Visualisation!P$68-Visualisation!$N$68)^2)/(2*($T$164^2)))))),0)</f>
        <v>0.25496722806100314</v>
      </c>
      <c r="O174" s="163">
        <f>IF((Visualisation!Q$68-Visualisation!$N$68)&gt;0,(1-(EXP(-(((Visualisation!Q$68-Visualisation!$N$68)^2)/(2*($T$164^2)))))),0)</f>
        <v>0</v>
      </c>
      <c r="P174" s="163">
        <f>IF((Visualisation!R$68-Visualisation!$N$68)&gt;0,(1-(EXP(-(((Visualisation!R$68-Visualisation!$N$68)^2)/(2*($T$164^2)))))),0)</f>
        <v>5.9387885233773696E-3</v>
      </c>
      <c r="Q174" s="163">
        <f>IF((Visualisation!S$68-Visualisation!$N$68)&gt;0,(1-(EXP(-(((Visualisation!S$68-Visualisation!$N$68)^2)/(2*($T$164^2)))))),0)</f>
        <v>0</v>
      </c>
      <c r="R174" s="163">
        <f>IF((Visualisation!T$68-Visualisation!$N$68)&gt;0,(1-(EXP(-(((Visualisation!T$68-Visualisation!$N$68)^2)/(2*($T$164^2)))))),0)</f>
        <v>0</v>
      </c>
      <c r="S174" s="1"/>
      <c r="T174" s="1"/>
      <c r="U174" s="1"/>
      <c r="V174" s="1"/>
      <c r="W174" s="249"/>
      <c r="X174" s="2"/>
      <c r="Y174" s="2"/>
      <c r="Z174" s="2"/>
      <c r="AA174" s="188" t="s">
        <v>300</v>
      </c>
      <c r="AB174" s="21">
        <f>IFERROR((C84*Visualisation!$V$117)+(C105*Visualisation!$V$118)+(C126*Visualisation!$V$119)+(C147*Visualisation!$V$120)+(C168*Visualisation!$V$121)+(C189*Visualisation!$V$122)+(C210*Visualisation!$V$123)+(C231*Visualisation!$V$124)+(C252*Visualisation!$V$125),"-")</f>
        <v>0</v>
      </c>
      <c r="AC174" s="21">
        <f>IFERROR((D84*Visualisation!$V$117)+(D105*Visualisation!$V$118)+(D126*Visualisation!$V$119)+(D147*Visualisation!$V$120)+(D168*Visualisation!$V$121)+(D189*Visualisation!$V$122)+(D210*Visualisation!$V$123)+(D231*Visualisation!$V$124)+(D252*Visualisation!$V$125),"-")</f>
        <v>0</v>
      </c>
      <c r="AD174" s="21">
        <f>IFERROR((E84*Visualisation!$V$117)+(E105*Visualisation!$V$118)+(E126*Visualisation!$V$119)+(E147*Visualisation!$V$120)+(E168*Visualisation!$V$121)+(E189*Visualisation!$V$122)+(E210*Visualisation!$V$123)+(E231*Visualisation!$V$124)+(E252*Visualisation!$V$125),"-")</f>
        <v>0</v>
      </c>
      <c r="AE174" s="21">
        <f>IFERROR((F84*Visualisation!$V$117)+(F105*Visualisation!$V$118)+(F126*Visualisation!$V$119)+(F147*Visualisation!$V$120)+(F168*Visualisation!$V$121)+(F189*Visualisation!$V$122)+(F210*Visualisation!$V$123)+(F231*Visualisation!$V$124)+(F252*Visualisation!$V$125),"-")</f>
        <v>0</v>
      </c>
      <c r="AF174" s="21">
        <f>IFERROR((G84*Visualisation!$V$117)+(G105*Visualisation!$V$118)+(G126*Visualisation!$V$119)+(G147*Visualisation!$V$120)+(G168*Visualisation!$V$121)+(G189*Visualisation!$V$122)+(G210*Visualisation!$V$123)+(G231*Visualisation!$V$124)+(G252*Visualisation!$V$125),"-")</f>
        <v>0</v>
      </c>
      <c r="AG174" s="21">
        <f>IFERROR((H84*Visualisation!$V$117)+(H105*Visualisation!$V$118)+(H126*Visualisation!$V$119)+(H147*Visualisation!$V$120)+(H168*Visualisation!$V$121)+(H189*Visualisation!$V$122)+(H210*Visualisation!$V$123)+(H231*Visualisation!$V$124)+(H252*Visualisation!$V$125),"-")</f>
        <v>0</v>
      </c>
      <c r="AH174" s="21">
        <f>IFERROR((I84*Visualisation!$V$117)+(I105*Visualisation!$V$118)+(I126*Visualisation!$V$119)+(I147*Visualisation!$V$120)+(I168*Visualisation!$V$121)+(I189*Visualisation!$V$122)+(I210*Visualisation!$V$123)+(I231*Visualisation!$V$124)+(I252*Visualisation!$V$125),"-")</f>
        <v>0</v>
      </c>
      <c r="AI174" s="21">
        <f>IFERROR((J84*Visualisation!$V$117)+(J105*Visualisation!$V$118)+(J126*Visualisation!$V$119)+(J147*Visualisation!$V$120)+(J168*Visualisation!$V$121)+(J189*Visualisation!$V$122)+(J210*Visualisation!$V$123)+(J231*Visualisation!$V$124)+(J252*Visualisation!$V$125),"-")</f>
        <v>0</v>
      </c>
      <c r="AJ174" s="21">
        <f>IFERROR((K84*Visualisation!$V$117)+(K105*Visualisation!$V$118)+(K126*Visualisation!$V$119)+(K147*Visualisation!$V$120)+(K168*Visualisation!$V$121)+(K189*Visualisation!$V$122)+(K210*Visualisation!$V$123)+(K231*Visualisation!$V$124)+(K252*Visualisation!$V$125),"-")</f>
        <v>0</v>
      </c>
      <c r="AK174" s="21">
        <f>IFERROR((L84*Visualisation!$V$117)+(L105*Visualisation!$V$118)+(L126*Visualisation!$V$119)+(L147*Visualisation!$V$120)+(L168*Visualisation!$V$121)+(L189*Visualisation!$V$122)+(L210*Visualisation!$V$123)+(L231*Visualisation!$V$124)+(L252*Visualisation!$V$125),"-")</f>
        <v>0</v>
      </c>
      <c r="AL174" s="21">
        <f>IFERROR((M84*Visualisation!$V$117)+(M105*Visualisation!$V$118)+(M126*Visualisation!$V$119)+(M147*Visualisation!$V$120)+(M168*Visualisation!$V$121)+(M189*Visualisation!$V$122)+(M210*Visualisation!$V$123)+(M231*Visualisation!$V$124)+(M252*Visualisation!$V$125),"-")</f>
        <v>0</v>
      </c>
      <c r="AM174" s="21">
        <f>IFERROR((N84*Visualisation!$V$117)+(N105*Visualisation!$V$118)+(N126*Visualisation!$V$119)+(N147*Visualisation!$V$120)+(N168*Visualisation!$V$121)+(N189*Visualisation!$V$122)+(N210*Visualisation!$V$123)+(N231*Visualisation!$V$124)+(N252*Visualisation!$V$125),"-")</f>
        <v>0</v>
      </c>
      <c r="AN174" s="21">
        <f>IFERROR((O84*Visualisation!$V$117)+(O105*Visualisation!$V$118)+(O126*Visualisation!$V$119)+(O147*Visualisation!$V$120)+(O168*Visualisation!$V$121)+(O189*Visualisation!$V$122)+(O210*Visualisation!$V$123)+(O231*Visualisation!$V$124)+(O252*Visualisation!$V$125),"-")</f>
        <v>0</v>
      </c>
      <c r="AO174" s="21">
        <f>IFERROR((P84*Visualisation!$V$117)+(P105*Visualisation!$V$118)+(P126*Visualisation!$V$119)+(P147*Visualisation!$V$120)+(P168*Visualisation!$V$121)+(P189*Visualisation!$V$122)+(P210*Visualisation!$V$123)+(P231*Visualisation!$V$124)+(P252*Visualisation!$V$125),"-")</f>
        <v>0</v>
      </c>
      <c r="AP174" s="21">
        <f>IFERROR((Q84*Visualisation!$V$117)+(Q105*Visualisation!$V$118)+(Q126*Visualisation!$V$119)+(Q147*Visualisation!$V$120)+(Q168*Visualisation!$V$121)+(Q189*Visualisation!$V$122)+(Q210*Visualisation!$V$123)+(Q231*Visualisation!$V$124)+(Q252*Visualisation!$V$125),"-")</f>
        <v>0</v>
      </c>
      <c r="AQ174" s="202">
        <f>IFERROR((R84*Visualisation!$V$117)+(R105*Visualisation!$V$118)+(R126*Visualisation!$V$119)+(R147*Visualisation!$V$120)+(R168*Visualisation!$V$121)+(R189*Visualisation!$V$122)+(R210*Visualisation!$V$123)+(R231*Visualisation!$V$124)+(R252*Visualisation!$V$125),"-")</f>
        <v>0</v>
      </c>
      <c r="AR174" s="21">
        <f t="shared" si="18"/>
        <v>0</v>
      </c>
      <c r="AS174" s="1"/>
      <c r="AT174" s="1"/>
      <c r="AU174" s="1"/>
      <c r="AV174" s="249"/>
      <c r="AX174" s="11"/>
      <c r="AY174" s="75" t="s">
        <v>257</v>
      </c>
      <c r="AZ174" s="21">
        <f>(($C$144*Visualisation!$G$136)+($C$145*Visualisation!$G$136)+($C$146*Visualisation!$G$136)+($C$147*Visualisation!$G$136)+($C$148*Visualisation!$G$136)+($C$149*Visualisation!$G$136)+($C$150*Visualisation!$G$136)+($C$151*Visualisation!$G$136)+($C$152*Visualisation!$G$136)+($C$153*Visualisation!$G$136)+($C$154*Visualisation!$G$136)+($C$155*Visualisation!$G$136)+($C$156*Visualisation!$G$136)+($C$157*Visualisation!$G$136)+($C$158*Visualisation!$G$136)+($C$159*Visualisation!$G$136))*$BD$86</f>
        <v>0</v>
      </c>
      <c r="BA174" s="21">
        <f>($C$144*Visualisation!$G$136)+($D$144*Visualisation!$G$136)+($E$144*Visualisation!$G$136)+($F$144*Visualisation!$G$136)+($G$144*Visualisation!$G$136)+($H$144*Visualisation!$G$136)+($I$144*Visualisation!$G$136)+($J$144*Visualisation!$G$136)+($K$144*Visualisation!$G$136)+($L$144*Visualisation!$G$136)+($M$144*Visualisation!$G$136)+($N$144*Visualisation!$G$136)+($O$144*Visualisation!$G$136)+($P$144*Visualisation!$G$136)+($Q$144*Visualisation!$G$136)+($R$144*Visualisation!$G$136)</f>
        <v>0</v>
      </c>
      <c r="BB174" s="21"/>
      <c r="BC174" s="21"/>
      <c r="BD174" s="21">
        <f>(($D$144*Visualisation!$G$136)+($D$145*Visualisation!$G$136)+($D$146*Visualisation!$G$136)+($D$147*Visualisation!$G$136)+($D$148*Visualisation!$G$136)+($D$149*Visualisation!$G$136)+($D$150*Visualisation!$G$136)+($D$151*Visualisation!$G$136)+($D$152*Visualisation!$G$136)+($D$153*Visualisation!$G$136)+($D$154*Visualisation!$G$136)+($D$155*Visualisation!$G$136)+($D$156*Visualisation!$G$136)+($D$157*Visualisation!$G$136)+($D$158*Visualisation!$G$136)+($D$159*Visualisation!$G$136))*$BD$86</f>
        <v>0</v>
      </c>
      <c r="BE174" s="21">
        <f>($C$145*Visualisation!$G$136)+($D$145*Visualisation!$G$136)+($E$145*Visualisation!$G$136)+($F$145*Visualisation!$G$136)+($G$145*Visualisation!$G$136)+($H$145*Visualisation!$G$136)+($I$145*Visualisation!$G$136)+($J$145*Visualisation!$G$136)+($K$145*Visualisation!$G$136)+($L$145*Visualisation!$G$136)+($M$145*Visualisation!$G$136)+($N$145*Visualisation!$G$136)+($O$145*Visualisation!$G$136)+($P$145*Visualisation!$G$136)+($Q$145*Visualisation!$G$136)+($R$145*Visualisation!$G$136)</f>
        <v>0</v>
      </c>
      <c r="BF174" s="21"/>
      <c r="BG174" s="21"/>
      <c r="BH174" s="21">
        <f>(($E$144*Visualisation!$G$136)+($E$145*Visualisation!$G$136)+($E$146*Visualisation!$G$136)+($E$147*Visualisation!$G$136)+($E$148*Visualisation!$G$136)+($E$149*Visualisation!$G$136)+($E$150*Visualisation!$G$136)+($E$151*Visualisation!$G$136)+($E$152*Visualisation!$G$136)+($E$153*Visualisation!$G$136)+($E$154*Visualisation!$G$136)+($E$155*Visualisation!$G$136)+($E$156*Visualisation!$G$136)+($E$157*Visualisation!$G$136)+($E$158*Visualisation!$G$136)+($E$159*Visualisation!$G$136))*$BD$86</f>
        <v>0</v>
      </c>
      <c r="BI174" s="21">
        <f>($C$146*Visualisation!$G$136)+($D$146*Visualisation!$G$136)+($E$146*Visualisation!$G$136)+($F$146*Visualisation!$G$136)+($G$146*Visualisation!$G$136)+($H$146*Visualisation!$G$136)+($I$146*Visualisation!$G$136)+($J$146*Visualisation!$G$136)+($K$146*Visualisation!$G$136)+($L$146*Visualisation!$G$136)+($M$146*Visualisation!$G$136)+($N$146*Visualisation!$G$136)+($O$146*Visualisation!$G$136)+($P$146*Visualisation!$G$136)+($Q$146*Visualisation!$G$136)+($R$146*Visualisation!$G$136)</f>
        <v>0</v>
      </c>
      <c r="BJ174" s="21"/>
      <c r="BK174" s="21"/>
      <c r="BL174" s="21">
        <f>(($F$144*Visualisation!$G$136)+($F$145*Visualisation!$G$136)+($F$146*Visualisation!$G$136)+($F$147*Visualisation!$G$136)+($F$148*Visualisation!$G$136)+($F$149*Visualisation!$G$136)+($F$150*Visualisation!$G$136)+($F$151*Visualisation!$G$136)+($F$152*Visualisation!$G$136)+($F$153*Visualisation!$G$136)+($F$154*Visualisation!$G$136)+($F$155*Visualisation!$G$136)+($F$156*Visualisation!$G$136)+($F$157*Visualisation!$G$136)+($F$158*Visualisation!$G$136)+($F$159*Visualisation!$G$136))*$BD$86</f>
        <v>0</v>
      </c>
      <c r="BM174" s="21">
        <f>($C$147*Visualisation!$G$136)+($D$147*Visualisation!$G$136)+($E$147*Visualisation!$G$136)+($F$147*Visualisation!$G$136)+($G$147*Visualisation!$G$136)+($H$147*Visualisation!$G$136)+($I$147*Visualisation!$G$136)+($J$147*Visualisation!$G$136)+($K$147*Visualisation!$G$136)+($L$147*Visualisation!$G$136)+($M$147*Visualisation!$G$136)+($N$147*Visualisation!$G$136)+($O$147*Visualisation!$G$136)+($P$147*Visualisation!$G$136)+($Q$147*Visualisation!$G$136)+($R$147*Visualisation!$G$136)</f>
        <v>0</v>
      </c>
      <c r="BN174" s="21"/>
      <c r="BO174" s="21"/>
      <c r="BP174" s="21">
        <f>(($G$144*Visualisation!$G$136)+($G$145*Visualisation!$G$136)+($G$146*Visualisation!$G$136)+($G$147*Visualisation!$G$136)+($G$148*Visualisation!$G$136)+($G$149*Visualisation!$G$136)+($G$150*Visualisation!$G$136)+($G$151*Visualisation!$G$136)+($G$152*Visualisation!$G$136)+($G$153*Visualisation!$G$136)+($G$154*Visualisation!$G$136)+($G$155*Visualisation!$G$136)+($G$156*Visualisation!$G$136)+($G$157*Visualisation!$G$136)+($G$158*Visualisation!$G$136)+($G$159*Visualisation!$G$136))*$BD$86</f>
        <v>0</v>
      </c>
      <c r="BQ174" s="21">
        <f>($C$148*Visualisation!$G$136)+($D$148*Visualisation!$G$136)+($E$148*Visualisation!$G$136)+($F$148*Visualisation!$G$136)+($G$148*Visualisation!$G$136)+($H$148*Visualisation!$G$136)+($I$148*Visualisation!$G$136)+($J$148*Visualisation!$G$136)+($K$148*Visualisation!$G$136)+($L$148*Visualisation!$G$136)+($M$148*Visualisation!$G$136)+($N$148*Visualisation!$G$136)+($O$148*Visualisation!$G$136)+($P$148*Visualisation!$G$136)+($Q$148*Visualisation!$G$136)+($R$148*Visualisation!$G$136)</f>
        <v>0</v>
      </c>
      <c r="BR174" s="21"/>
      <c r="BS174" s="21"/>
      <c r="BT174" s="21">
        <f>(($H$144*Visualisation!$G$136)+($H$145*Visualisation!$G$136)+($H$146*Visualisation!$G$136)+($H$147*Visualisation!$G$136)+($H$148*Visualisation!$G$136)+($H$149*Visualisation!$G$136)+($H$150*Visualisation!$G$136)+($H$151*Visualisation!$G$136)+($H$152*Visualisation!$G$136)+($H$153*Visualisation!$G$136)+($H$154*Visualisation!$G$136)+($H$155*Visualisation!$G$136)+($H$156*Visualisation!$G$136)+($H$157*Visualisation!$G$136)+($H$158*Visualisation!$G$136)+($H$159*Visualisation!$G$136))*$BD$86</f>
        <v>0</v>
      </c>
      <c r="BU174" s="21">
        <f>($C$149*Visualisation!$G$136)+($D$149*Visualisation!$G$136)+($E$149*Visualisation!$G$136)+($F$149*Visualisation!$G$136)+($G$149*Visualisation!$G$136)+($H$149*Visualisation!$G$136)+($I$149*Visualisation!$G$136)+($J$149*Visualisation!$G$136)+($K$149*Visualisation!$G$136)+($L$149*Visualisation!$G$136)+($M$149*Visualisation!$G$136)+($N$149*Visualisation!$G$136)+($O$149*Visualisation!$G$136)+($P$149*Visualisation!$G$136)+($Q$149*Visualisation!$G$136)+($R$149*Visualisation!$G$136)</f>
        <v>0</v>
      </c>
      <c r="BV174" s="21"/>
      <c r="BW174" s="21"/>
      <c r="BX174" s="21">
        <f>(($I$144*Visualisation!$G$136)+($I$145*Visualisation!$G$136)+($I$146*Visualisation!$G$136)+($I$147*Visualisation!$G$136)+($I$148*Visualisation!$G$136)+($I$149*Visualisation!$G$136)+($I$150*Visualisation!$G$136)+($I$151*Visualisation!$G$136)+($I$152*Visualisation!$G$136)+($I$153*Visualisation!$G$136)+($I$154*Visualisation!$G$136)+($I$155*Visualisation!$G$136)+($I$156*Visualisation!$G$136)+($I$157*Visualisation!$G$136)+($I$158*Visualisation!$G$136)+($I$159*Visualisation!$G$136))*$BD$86</f>
        <v>0</v>
      </c>
      <c r="BY174" s="21">
        <f>($C$150*Visualisation!$G$136)+($D$150*Visualisation!$G$136)+($E$150*Visualisation!$G$136)+($F$150*Visualisation!$G$136)+($G$150*Visualisation!$G$136)+($H$150*Visualisation!$G$136)+($I$150*Visualisation!$G$136)+($J$150*Visualisation!$G$136)+($K$150*Visualisation!$G$136)+($L$150*Visualisation!$G$136)+($M$150*Visualisation!$G$136)+($N$150*Visualisation!$G$136)+($O$150*Visualisation!$G$136)+($P$150*Visualisation!$G$136)+($Q$150*Visualisation!$G$136)+($R$150*Visualisation!$G$136)</f>
        <v>0</v>
      </c>
      <c r="BZ174" s="2"/>
      <c r="CB174" s="21">
        <f>(($J$144*Visualisation!$G$136)+($J$145*Visualisation!$G$136)+($J$146*Visualisation!$G$136)+($J$147*Visualisation!$G$136)+($J$148*Visualisation!$G$136)+($J$149*Visualisation!$G$136)+($J$150*Visualisation!$G$136)+($J$151*Visualisation!$G$136)+($J$152*Visualisation!$G$136)+($J$153*Visualisation!$G$136)+($J$154*Visualisation!$G$136)+($J$155*Visualisation!$G$136)+($J$156*Visualisation!$G$136)+($J$157*Visualisation!$G$136)+($J$158*Visualisation!$G$136)+($J$159*Visualisation!$G$136))*$BD$86</f>
        <v>0</v>
      </c>
      <c r="CC174" s="21">
        <f>($C$151*Visualisation!$G$136)+($D$151*Visualisation!$G$136)+($E$151*Visualisation!$G$136)+($F$151*Visualisation!$G$136)+($G$151*Visualisation!$G$136)+($H$151*Visualisation!$G$136)+($I$151*Visualisation!$G$136)+($J$151*Visualisation!$G$136)+($K$151*Visualisation!$G$136)+($L$151*Visualisation!$G$136)+($M$151*Visualisation!$G$136)+($N$151*Visualisation!$G$136)+($O$151*Visualisation!$G$136)+($P$151*Visualisation!$G$136)+($Q$151*Visualisation!$G$136)+($R$151*Visualisation!$G$136)</f>
        <v>0</v>
      </c>
      <c r="CD174" s="2"/>
      <c r="CF174" s="21">
        <f>(($K$144*Visualisation!$G$136)+($K$145*Visualisation!$G$136)+($K$146*Visualisation!$G$136)+($K$147*Visualisation!$G$136)+($K$148*Visualisation!$G$136)+($K$149*Visualisation!$G$136)+($K$150*Visualisation!$G$136)+($K$151*Visualisation!$G$136)+($K$152*Visualisation!$G$136)+($K$153*Visualisation!$G$136)+($K$154*Visualisation!$G$136)+($K$155*Visualisation!$G$136)+($K$156*Visualisation!$G$136)+($K$157*Visualisation!$G$136)+($K$158*Visualisation!$G$136)+($K$159*Visualisation!$G$136))*$BD$86</f>
        <v>0</v>
      </c>
      <c r="CG174" s="21">
        <f>($C$152*Visualisation!$G$136)+($D$152*Visualisation!$G$136)+($E$152*Visualisation!$G$136)+($F$152*Visualisation!$G$136)+($G$152*Visualisation!$G$136)+($H$152*Visualisation!$G$136)+($I$152*Visualisation!$G$136)+($J$152*Visualisation!$G$136)+($K$152*Visualisation!$G$136)+($L$152*Visualisation!$G$136)+($M$152*Visualisation!$G$136)+($N$152*Visualisation!$G$136)+($O$152*Visualisation!$G$136)+($P$152*Visualisation!$G$136)+($Q$152*Visualisation!$G$136)+($R$152*Visualisation!$G$136)</f>
        <v>0</v>
      </c>
      <c r="CH174" s="2"/>
      <c r="CJ174" s="21">
        <f>(($L$144*Visualisation!$G$136)+($L$145*Visualisation!$G$136)+($L$146*Visualisation!$G$136)+($L$147*Visualisation!$G$136)+($L$148*Visualisation!$G$136)+($L$149*Visualisation!$G$136)+($L$150*Visualisation!$G$136)+($L$151*Visualisation!$G$136)+($L$152*Visualisation!$G$136)+($L$153*Visualisation!$G$136)+($L$154*Visualisation!$G$136)+($L$155*Visualisation!$G$136)+($L$156*Visualisation!$G$136)+($L$157*Visualisation!$G$136)+($L$158*Visualisation!$G$136)+($L$159*Visualisation!$G$136))*$BD$86</f>
        <v>0</v>
      </c>
      <c r="CK174" s="21">
        <f>($C$153*Visualisation!$G$136)+($D$153*Visualisation!$G$136)+($E$153*Visualisation!$G$136)+($F$153*Visualisation!$G$136)+($G$153*Visualisation!$G$136)+($H$153*Visualisation!$G$136)+($I$153*Visualisation!$G$136)+($J$153*Visualisation!$G$136)+($K$153*Visualisation!$G$136)+($L$153*Visualisation!$G$136)+($M$153*Visualisation!$G$136)+($N$153*Visualisation!$G$136)+($O$153*Visualisation!$G$136)+($P$153*Visualisation!$G$136)+($Q$153*Visualisation!$G$136)+($R$153*Visualisation!$G$136)</f>
        <v>0</v>
      </c>
      <c r="CL174" s="2"/>
      <c r="CN174" s="21">
        <f>(($M$144*Visualisation!$G$136)+($M$145*Visualisation!$G$136)+($M$146*Visualisation!$G$136)+($M$147*Visualisation!$G$136)+($M$148*Visualisation!$G$136)+($M$149*Visualisation!$G$136)+($M$150*Visualisation!$G$136)+($M$151*Visualisation!$G$136)+($M$152*Visualisation!$G$136)+($M$153*Visualisation!$G$136)+($M$154*Visualisation!$G$136)+($M$155*Visualisation!$G$136)+($M$156*Visualisation!$G$136)+($M$157*Visualisation!$G$136)+($M$158*Visualisation!$G$136)+($M$159*Visualisation!$G$136))*$BD$86</f>
        <v>0</v>
      </c>
      <c r="CO174" s="21">
        <f>($C$154*Visualisation!$G$136)+($D$154*Visualisation!$G$136)+($E$154*Visualisation!$G$136)+($F$154*Visualisation!$G$136)+($G$154*Visualisation!$G$136)+($H$154*Visualisation!$G$136)+($I$154*Visualisation!$G$136)+($J$154*Visualisation!$G$136)+($K$154*Visualisation!$G$136)+($L$154*Visualisation!$G$136)+($M$154*Visualisation!$G$136)+($N$154*Visualisation!$G$136)+($O$154*Visualisation!$G$136)+($P$154*Visualisation!$G$136)+($Q$154*Visualisation!$G$136)+($R$154*Visualisation!$G$136)</f>
        <v>0</v>
      </c>
      <c r="CP174" s="2"/>
      <c r="CR174" s="21">
        <f>(($N$144*Visualisation!$G$136)+($N$145*Visualisation!$G$136)+($N$146*Visualisation!$G$136)+($N$147*Visualisation!$G$136)+($N$148*Visualisation!$G$136)+($N$149*Visualisation!$G$136)+($N$150*Visualisation!$G$136)+($N$151*Visualisation!$G$136)+($N$152*Visualisation!$G$136)+($N$153*Visualisation!$G$136)+($N$154*Visualisation!$G$136)+($N$155*Visualisation!$G$136)+($N$156*Visualisation!$G$136)+($N$157*Visualisation!$G$136)+($N$158*Visualisation!$G$136)+($N$159*Visualisation!$G$136))*$BD$86</f>
        <v>0</v>
      </c>
      <c r="CS174" s="21">
        <f>($C$155*Visualisation!$G$136)+($D$155*Visualisation!$G$136)+($E$155*Visualisation!$G$136)+($F$155*Visualisation!$G$136)+($G$155*Visualisation!$G$136)+($H$155*Visualisation!$G$136)+($I$155*Visualisation!$G$136)+($J$155*Visualisation!$G$136)+($K$155*Visualisation!$G$136)+($L$155*Visualisation!$G$136)+($M$155*Visualisation!$G$136)+($N$155*Visualisation!$G$136)+($O$155*Visualisation!$G$136)+($P$155*Visualisation!$G$136)+($Q$155*Visualisation!$G$136)+($R$155*Visualisation!$G$136)</f>
        <v>0</v>
      </c>
      <c r="CT174" s="2"/>
      <c r="CV174" s="21">
        <f>(($O$144*Visualisation!$G$136)+($O$145*Visualisation!$G$136)+($O$146*Visualisation!$G$136)+($O$147*Visualisation!$G$136)+($O$148*Visualisation!$G$136)+($O$149*Visualisation!$G$136)+($O$150*Visualisation!$G$136)+($O$151*Visualisation!$G$136)+($O$152*Visualisation!$G$136)+($O$153*Visualisation!$G$136)+($O$154*Visualisation!$G$136)+($O$155*Visualisation!$G$136)+($O$156*Visualisation!$G$136)+($O$157*Visualisation!$G$136)+($O$158*Visualisation!$G$136)+($O$159*Visualisation!$G$136))*$BD$86</f>
        <v>0</v>
      </c>
      <c r="CW174" s="21">
        <f>($C$156*Visualisation!$G$136)+($D$156*Visualisation!$G$136)+($E$156*Visualisation!$G$136)+($F$156*Visualisation!$G$136)+($G$156*Visualisation!$G$136)+($H$156*Visualisation!$G$136)+($I$156*Visualisation!$G$136)+($J$156*Visualisation!$G$136)+($K$156*Visualisation!$G$136)+($L$156*Visualisation!$G$136)+($M$156*Visualisation!$G$136)+($N$156*Visualisation!$G$136)+($O$156*Visualisation!$G$136)+($P$156*Visualisation!$G$136)+($Q$156*Visualisation!$G$136)+($R$156*Visualisation!$G$136)</f>
        <v>0</v>
      </c>
      <c r="CX174" s="2"/>
      <c r="CZ174" s="21">
        <f>(($P$144*Visualisation!$G$136)+($P$145*Visualisation!$G$136)+($P$146*Visualisation!$G$136)+($P$147*Visualisation!$G$136)+($P$148*Visualisation!$G$136)+($P$149*Visualisation!$G$136)+($P$150*Visualisation!$G$136)+($P$151*Visualisation!$G$136)+($P$152*Visualisation!$G$136)+($P$153*Visualisation!$G$136)+($P$154*Visualisation!$G$136)+($P$155*Visualisation!$G$136)+($P$156*Visualisation!$G$136)+($P$157*Visualisation!$G$136)+($P$158*Visualisation!$G$136)+($P$159*Visualisation!$G$136))*$BD$86</f>
        <v>0</v>
      </c>
      <c r="DA174" s="21">
        <f>($C$157*Visualisation!$G$136)+($D$157*Visualisation!$G$136)+($E$157*Visualisation!$G$136)+($F$157*Visualisation!$G$136)+($G$157*Visualisation!$G$136)+($H$157*Visualisation!$G$136)+($I$157*Visualisation!$G$136)+($J$157*Visualisation!$G$136)+($K$157*Visualisation!$G$136)+($L$157*Visualisation!$G$136)+($M$157*Visualisation!$G$136)+($N$157*Visualisation!$G$136)+($O$157*Visualisation!$G$136)+($P$157*Visualisation!$G$136)+($Q$157*Visualisation!$G$136)+($R$157*Visualisation!$G$136)</f>
        <v>0</v>
      </c>
      <c r="DB174" s="2"/>
      <c r="DD174" s="21">
        <f>(($Q$144*Visualisation!$G$136)+($Q$145*Visualisation!$G$136)+($Q$146*Visualisation!$G$136)+($Q$147*Visualisation!$G$136)+($Q$148*Visualisation!$G$136)+($Q$149*Visualisation!$G$136)+($Q$150*Visualisation!$G$136)+($Q$151*Visualisation!$G$136)+($Q$152*Visualisation!$G$136)+($Q$153*Visualisation!$G$136)+($Q$154*Visualisation!$G$136)+($Q$155*Visualisation!$G$136)+($Q$156*Visualisation!$G$136)+($Q$157*Visualisation!$G$136)+($Q$158*Visualisation!$G$136)+($Q$159*Visualisation!$G$136))*$BD$86</f>
        <v>0</v>
      </c>
      <c r="DE174" s="21">
        <f>($C$158*Visualisation!$G$136)+($D$158*Visualisation!$G$136)+($E$158*Visualisation!$G$136)+($F$158*Visualisation!$G$136)+($G$158*Visualisation!$G$136)+($H$158*Visualisation!$G$136)+($I$158*Visualisation!$G$136)+($J$158*Visualisation!$G$136)+($K$158*Visualisation!$G$136)+($L$158*Visualisation!$G$136)+($M$158*Visualisation!$G$136)+($N$158*Visualisation!$G$136)+($O$158*Visualisation!$G$136)+($P$158*Visualisation!$G$136)+($Q$158*Visualisation!$G$136)+($R$158*Visualisation!$G$136)</f>
        <v>0</v>
      </c>
      <c r="DF174" s="2"/>
      <c r="DH174" s="21">
        <f>(($R$144*Visualisation!$G$136)+($R$145*Visualisation!$G$136)+($R$146*Visualisation!$G$136)+($R$147*Visualisation!$G$136)+($R$148*Visualisation!$G$136)+($R$149*Visualisation!$G$136)+($R$150*Visualisation!$G$136)+($R$151*Visualisation!$G$136)+($R$152*Visualisation!$G$136)+($R$153*Visualisation!$G$136)+($R$154*Visualisation!$G$136)+($R$155*Visualisation!$G$136)+($R$156*Visualisation!$G$136)+($R$157*Visualisation!$G$136)+($R$158*Visualisation!$G$136)+($R$159*Visualisation!$G$136))*$BD$86</f>
        <v>0</v>
      </c>
      <c r="DI174" s="21">
        <f>($C$159*Visualisation!$G$136)+($D$159*Visualisation!$G$136)+($E$159*Visualisation!$G$136)+($F$159*Visualisation!$G$136)+($G$159*Visualisation!$G$136)+($H$159*Visualisation!$G$136)+($I$159*Visualisation!$G$136)+($J$159*Visualisation!$G$136)+($K$159*Visualisation!$G$136)+($L$159*Visualisation!$G$136)+($M$159*Visualisation!$G$136)+($N$159*Visualisation!$G$136)+($O$159*Visualisation!$G$136)+($P$159*Visualisation!$G$136)+($Q$159*Visualisation!$G$136)+($R$159*Visualisation!$G$136)</f>
        <v>0</v>
      </c>
      <c r="DJ174" s="2"/>
      <c r="DO174" s="253"/>
    </row>
    <row r="175" spans="1:119" ht="15.75">
      <c r="A175" s="35" t="s">
        <v>70</v>
      </c>
      <c r="B175" s="159" t="s">
        <v>83</v>
      </c>
      <c r="C175" s="163">
        <f>IF((Visualisation!E$68-Visualisation!$O$68)&gt;0,(1-(EXP(-(((Visualisation!E$68-Visualisation!$O$68)^2)/(2*($T$164^2)))))),0)</f>
        <v>1.0331240341727721E-3</v>
      </c>
      <c r="D175" s="163">
        <f>IF((Visualisation!F$68-Visualisation!$O$68)&gt;0,(1-(EXP(-(((Visualisation!F$68-Visualisation!$O$68)^2)/(2*($T$164^2)))))),0)</f>
        <v>4.0384650890832319E-3</v>
      </c>
      <c r="E175" s="163">
        <f>IF((Visualisation!G$68-Visualisation!$O$68)&gt;0,(1-(EXP(-(((Visualisation!G$68-Visualisation!$O$68)^2)/(2*($T$164^2)))))),0)</f>
        <v>0.19703877340322606</v>
      </c>
      <c r="F175" s="163">
        <f>IF((Visualisation!H$68-Visualisation!$O$68)&gt;0,(1-(EXP(-(((Visualisation!H$68-Visualisation!$O$68)^2)/(2*($T$164^2)))))),0)</f>
        <v>2.5153206943938633E-3</v>
      </c>
      <c r="G175" s="163">
        <f>IF((Visualisation!I$68-Visualisation!$O$68)&gt;0,(1-(EXP(-(((Visualisation!I$68-Visualisation!$O$68)^2)/(2*($T$164^2)))))),0)</f>
        <v>2.7077158192804207E-3</v>
      </c>
      <c r="H175" s="163">
        <f>IF((Visualisation!J$68-Visualisation!$O$68)&gt;0,(1-(EXP(-(((Visualisation!J$68-Visualisation!$O$68)^2)/(2*($T$164^2)))))),0)</f>
        <v>4.3440577168196381E-2</v>
      </c>
      <c r="I175" s="163">
        <f>IF((Visualisation!K$68-Visualisation!$O$68)&gt;0,(1-(EXP(-(((Visualisation!K$68-Visualisation!$O$68)^2)/(2*($T$164^2)))))),0)</f>
        <v>7.9224987459350915E-3</v>
      </c>
      <c r="J175" s="163">
        <f>IF((Visualisation!L$68-Visualisation!$O$68)&gt;0,(1-(EXP(-(((Visualisation!L$68-Visualisation!$O$68)^2)/(2*($T$164^2)))))),0)</f>
        <v>1.695733484523565E-4</v>
      </c>
      <c r="K175" s="163">
        <f>IF((Visualisation!M$68-Visualisation!$O$68)&gt;0,(1-(EXP(-(((Visualisation!M$68-Visualisation!$O$68)^2)/(2*($T$164^2)))))),0)</f>
        <v>0.73396721242668261</v>
      </c>
      <c r="L175" s="163">
        <f>IF((Visualisation!N$68-Visualisation!$O$68)&gt;0,(1-(EXP(-(((Visualisation!N$68-Visualisation!$O$68)^2)/(2*($T$164^2)))))),0)</f>
        <v>1.9087567376712355E-2</v>
      </c>
      <c r="M175" s="163">
        <f>IF((Visualisation!O$68-Visualisation!$O$68)&gt;0,(1-(EXP(-(((Visualisation!O$68-Visualisation!$O$68)^2)/(2*($T$164^2)))))),0)</f>
        <v>0</v>
      </c>
      <c r="N175" s="163">
        <f>IF((Visualisation!P$68-Visualisation!$O$68)&gt;0,(1-(EXP(-(((Visualisation!P$68-Visualisation!$O$68)^2)/(2*($T$164^2)))))),0)</f>
        <v>0.37138007907118475</v>
      </c>
      <c r="O175" s="163">
        <f>IF((Visualisation!Q$68-Visualisation!$O$68)&gt;0,(1-(EXP(-(((Visualisation!Q$68-Visualisation!$O$68)^2)/(2*($T$164^2)))))),0)</f>
        <v>0</v>
      </c>
      <c r="P175" s="163">
        <f>IF((Visualisation!R$68-Visualisation!$O$68)&gt;0,(1-(EXP(-(((Visualisation!R$68-Visualisation!$O$68)^2)/(2*($T$164^2)))))),0)</f>
        <v>4.5585272880656502E-2</v>
      </c>
      <c r="Q175" s="163">
        <f>IF((Visualisation!S$68-Visualisation!$O$68)&gt;0,(1-(EXP(-(((Visualisation!S$68-Visualisation!$O$68)^2)/(2*($T$164^2)))))),0)</f>
        <v>8.1216518016794526E-3</v>
      </c>
      <c r="R175" s="163">
        <f>IF((Visualisation!T$68-Visualisation!$O$68)&gt;0,(1-(EXP(-(((Visualisation!T$68-Visualisation!$O$68)^2)/(2*($T$164^2)))))),0)</f>
        <v>0</v>
      </c>
      <c r="S175" s="1"/>
      <c r="T175" s="1"/>
      <c r="U175" s="1"/>
      <c r="V175" s="1"/>
      <c r="W175" s="249"/>
      <c r="X175" s="2"/>
      <c r="Y175" s="2"/>
      <c r="Z175" s="2"/>
      <c r="AA175" s="188" t="s">
        <v>284</v>
      </c>
      <c r="AB175" s="21">
        <f>IFERROR((C85*Visualisation!$V$117)+(C106*Visualisation!$V$118)+(C127*Visualisation!$V$119)+(C148*Visualisation!$V$120)+(C169*Visualisation!$V$121)+(C190*Visualisation!$V$122)+(C211*Visualisation!$V$123)+(C232*Visualisation!$V$124)+(C253*Visualisation!$V$125),"-")</f>
        <v>0</v>
      </c>
      <c r="AC175" s="21">
        <f>IFERROR((D85*Visualisation!$V$117)+(D106*Visualisation!$V$118)+(D127*Visualisation!$V$119)+(D148*Visualisation!$V$120)+(D169*Visualisation!$V$121)+(D190*Visualisation!$V$122)+(D211*Visualisation!$V$123)+(D232*Visualisation!$V$124)+(D253*Visualisation!$V$125),"-")</f>
        <v>0</v>
      </c>
      <c r="AD175" s="21">
        <f>IFERROR((E85*Visualisation!$V$117)+(E106*Visualisation!$V$118)+(E127*Visualisation!$V$119)+(E148*Visualisation!$V$120)+(E169*Visualisation!$V$121)+(E190*Visualisation!$V$122)+(E211*Visualisation!$V$123)+(E232*Visualisation!$V$124)+(E253*Visualisation!$V$125),"-")</f>
        <v>0</v>
      </c>
      <c r="AE175" s="21">
        <f>IFERROR((F85*Visualisation!$V$117)+(F106*Visualisation!$V$118)+(F127*Visualisation!$V$119)+(F148*Visualisation!$V$120)+(F169*Visualisation!$V$121)+(F190*Visualisation!$V$122)+(F211*Visualisation!$V$123)+(F232*Visualisation!$V$124)+(F253*Visualisation!$V$125),"-")</f>
        <v>0</v>
      </c>
      <c r="AF175" s="21">
        <f>IFERROR((G85*Visualisation!$V$117)+(G106*Visualisation!$V$118)+(G127*Visualisation!$V$119)+(G148*Visualisation!$V$120)+(G169*Visualisation!$V$121)+(G190*Visualisation!$V$122)+(G211*Visualisation!$V$123)+(G232*Visualisation!$V$124)+(G253*Visualisation!$V$125),"-")</f>
        <v>0</v>
      </c>
      <c r="AG175" s="21">
        <f>IFERROR((H85*Visualisation!$V$117)+(H106*Visualisation!$V$118)+(H127*Visualisation!$V$119)+(H148*Visualisation!$V$120)+(H169*Visualisation!$V$121)+(H190*Visualisation!$V$122)+(H211*Visualisation!$V$123)+(H232*Visualisation!$V$124)+(H253*Visualisation!$V$125),"-")</f>
        <v>0</v>
      </c>
      <c r="AH175" s="21">
        <f>IFERROR((I85*Visualisation!$V$117)+(I106*Visualisation!$V$118)+(I127*Visualisation!$V$119)+(I148*Visualisation!$V$120)+(I169*Visualisation!$V$121)+(I190*Visualisation!$V$122)+(I211*Visualisation!$V$123)+(I232*Visualisation!$V$124)+(I253*Visualisation!$V$125),"-")</f>
        <v>0</v>
      </c>
      <c r="AI175" s="21">
        <f>IFERROR((J85*Visualisation!$V$117)+(J106*Visualisation!$V$118)+(J127*Visualisation!$V$119)+(J148*Visualisation!$V$120)+(J169*Visualisation!$V$121)+(J190*Visualisation!$V$122)+(J211*Visualisation!$V$123)+(J232*Visualisation!$V$124)+(J253*Visualisation!$V$125),"-")</f>
        <v>0</v>
      </c>
      <c r="AJ175" s="21">
        <f>IFERROR((K85*Visualisation!$V$117)+(K106*Visualisation!$V$118)+(K127*Visualisation!$V$119)+(K148*Visualisation!$V$120)+(K169*Visualisation!$V$121)+(K190*Visualisation!$V$122)+(K211*Visualisation!$V$123)+(K232*Visualisation!$V$124)+(K253*Visualisation!$V$125),"-")</f>
        <v>0</v>
      </c>
      <c r="AK175" s="21">
        <f>IFERROR((L85*Visualisation!$V$117)+(L106*Visualisation!$V$118)+(L127*Visualisation!$V$119)+(L148*Visualisation!$V$120)+(L169*Visualisation!$V$121)+(L190*Visualisation!$V$122)+(L211*Visualisation!$V$123)+(L232*Visualisation!$V$124)+(L253*Visualisation!$V$125),"-")</f>
        <v>0</v>
      </c>
      <c r="AL175" s="21">
        <f>IFERROR((M85*Visualisation!$V$117)+(M106*Visualisation!$V$118)+(M127*Visualisation!$V$119)+(M148*Visualisation!$V$120)+(M169*Visualisation!$V$121)+(M190*Visualisation!$V$122)+(M211*Visualisation!$V$123)+(M232*Visualisation!$V$124)+(M253*Visualisation!$V$125),"-")</f>
        <v>0</v>
      </c>
      <c r="AM175" s="21">
        <f>IFERROR((N85*Visualisation!$V$117)+(N106*Visualisation!$V$118)+(N127*Visualisation!$V$119)+(N148*Visualisation!$V$120)+(N169*Visualisation!$V$121)+(N190*Visualisation!$V$122)+(N211*Visualisation!$V$123)+(N232*Visualisation!$V$124)+(N253*Visualisation!$V$125),"-")</f>
        <v>0</v>
      </c>
      <c r="AN175" s="21">
        <f>IFERROR((O85*Visualisation!$V$117)+(O106*Visualisation!$V$118)+(O127*Visualisation!$V$119)+(O148*Visualisation!$V$120)+(O169*Visualisation!$V$121)+(O190*Visualisation!$V$122)+(O211*Visualisation!$V$123)+(O232*Visualisation!$V$124)+(O253*Visualisation!$V$125),"-")</f>
        <v>0</v>
      </c>
      <c r="AO175" s="21">
        <f>IFERROR((P85*Visualisation!$V$117)+(P106*Visualisation!$V$118)+(P127*Visualisation!$V$119)+(P148*Visualisation!$V$120)+(P169*Visualisation!$V$121)+(P190*Visualisation!$V$122)+(P211*Visualisation!$V$123)+(P232*Visualisation!$V$124)+(P253*Visualisation!$V$125),"-")</f>
        <v>0</v>
      </c>
      <c r="AP175" s="21">
        <f>IFERROR((Q85*Visualisation!$V$117)+(Q106*Visualisation!$V$118)+(Q127*Visualisation!$V$119)+(Q148*Visualisation!$V$120)+(Q169*Visualisation!$V$121)+(Q190*Visualisation!$V$122)+(Q211*Visualisation!$V$123)+(Q232*Visualisation!$V$124)+(Q253*Visualisation!$V$125),"-")</f>
        <v>0</v>
      </c>
      <c r="AQ175" s="202">
        <f>IFERROR((R85*Visualisation!$V$117)+(R106*Visualisation!$V$118)+(R127*Visualisation!$V$119)+(R148*Visualisation!$V$120)+(R169*Visualisation!$V$121)+(R190*Visualisation!$V$122)+(R211*Visualisation!$V$123)+(R232*Visualisation!$V$124)+(R253*Visualisation!$V$125),"-")</f>
        <v>0</v>
      </c>
      <c r="AR175" s="21">
        <f t="shared" si="18"/>
        <v>0</v>
      </c>
      <c r="AS175" s="1"/>
      <c r="AT175" s="1"/>
      <c r="AU175" s="1"/>
      <c r="AV175" s="249"/>
      <c r="AX175" s="11"/>
      <c r="AY175" s="225" t="s">
        <v>82</v>
      </c>
      <c r="AZ175" s="21">
        <f>(($C$165*Visualisation!$G$137)+($C$166*Visualisation!$G$137)+($C$167*Visualisation!$G$137)+($C$168*Visualisation!$G$137)+($C$169*Visualisation!$G$137)+($C$170*Visualisation!$G$137)+($C$171*Visualisation!$G$137)+($C$172*Visualisation!$G$137)+($C$173*Visualisation!$G$137)+($C$174*Visualisation!$G$137)+($C$175*Visualisation!$G$137)+($C$176*Visualisation!$G$137)+($C$177*Visualisation!$G$137)+($C$178*Visualisation!$G$137)+($C$179*Visualisation!$G$137)+($C$180*Visualisation!$G$137))*$BD$86</f>
        <v>0</v>
      </c>
      <c r="BA175" s="21">
        <f>($C$165*Visualisation!$G$137)+($D$165*Visualisation!$G$137)+($E$165*Visualisation!$G$137)+($F$165*Visualisation!$G$137)+($G$165*Visualisation!$G$137)+($H$165*Visualisation!$G$137)+($I$165*Visualisation!$G$137)+($J$165*Visualisation!$G$137)+($K$165*Visualisation!$G$137)+($L$165*Visualisation!$G$137)+($M$165*Visualisation!$G$137)+($N$165*Visualisation!$G$137)+($O$165*Visualisation!$G$137)+($P$165*Visualisation!$G$137)+($Q$165*Visualisation!$G$137)+($R$165*Visualisation!$G$137)</f>
        <v>0</v>
      </c>
      <c r="BB175" s="21"/>
      <c r="BC175" s="21"/>
      <c r="BD175" s="21">
        <f>(($D$165*Visualisation!$G$137)+($D$166*Visualisation!$G$137)+($D$167*Visualisation!$G$137)+($D$168*Visualisation!$G$137)+($D$169*Visualisation!$G$137)+($D$170*Visualisation!$G$137)+($D$171*Visualisation!$G$137)+($D$172*Visualisation!$G$137)+($D$173*Visualisation!$G$137)+($D$174*Visualisation!$G$137)+($D$175*Visualisation!$G$137)+($D$176*Visualisation!$G$137)+($D$177*Visualisation!$G$137)+($D$178*Visualisation!$G$137)+($D$179*Visualisation!$G$137)+($D$180*Visualisation!$G$137))*$BD$86</f>
        <v>0</v>
      </c>
      <c r="BE175" s="21">
        <f>($C$166*Visualisation!$G$137)+($D$166*Visualisation!$G$137)+($E$166*Visualisation!$G$137)+($F$166*Visualisation!$G$137)+($G$166*Visualisation!$G$137)+($H$166*Visualisation!$G$137)+($I$166*Visualisation!$G$137)+($J$166*Visualisation!$G$137)+($K$166*Visualisation!$G$137)+($L$166*Visualisation!$G$137)+($M$166*Visualisation!$G$137)+($N$166*Visualisation!$G$137)+($O$166*Visualisation!$G$137)+($P$166*Visualisation!$G$137)+($Q$166*Visualisation!$G$137)+($R$166*Visualisation!$G$137)</f>
        <v>0</v>
      </c>
      <c r="BF175" s="21"/>
      <c r="BG175" s="21"/>
      <c r="BH175" s="21">
        <f>(($E$165*Visualisation!$G$137)+($E$166*Visualisation!$G$137)+($E$167*Visualisation!$G$137)+($E$168*Visualisation!$G$137)+($E$169*Visualisation!$G$137)+($E$170*Visualisation!$G$137)+($E$171*Visualisation!$G$137)+($E$172*Visualisation!$G$137)+($E$173*Visualisation!$G$137)+($E$174*Visualisation!$G$137)+($E$175*Visualisation!$G$137)+($E$176*Visualisation!$G$137)+($E$177*Visualisation!$G$137)+($E$178*Visualisation!$G$137)+($E$179*Visualisation!$G$137)+($E$180*Visualisation!$G$137))*$BD$86</f>
        <v>0</v>
      </c>
      <c r="BI175" s="21">
        <f>($C$167*Visualisation!$G$137)+($D$167*Visualisation!$G$137)+($E$167*Visualisation!$G$137)+($F$167*Visualisation!$G$137)+($G$167*Visualisation!$G$137)+($H$167*Visualisation!$G$137)+($I$167*Visualisation!$G$137)+($J$167*Visualisation!$G$137)+($K$167*Visualisation!$G$137)+($L$167*Visualisation!$G$137)+($M$167*Visualisation!$G$137)+($N$167*Visualisation!$G$137)+($O$167*Visualisation!$G$137)+($P$167*Visualisation!$G$137)+($Q$167*Visualisation!$G$137)+($R$167*Visualisation!$G$137)</f>
        <v>0</v>
      </c>
      <c r="BJ175" s="21"/>
      <c r="BK175" s="21"/>
      <c r="BL175" s="21">
        <f>(($F$165*Visualisation!$G$137)+($F$166*Visualisation!$G$137)+($F$167*Visualisation!$G$137)+($F$168*Visualisation!$G$137)+($F$169*Visualisation!$G$137)+($F$170*Visualisation!$G$137)+($F$171*Visualisation!$G$137)+($F$172*Visualisation!$G$137)+($F$173*Visualisation!$G$137)+($F$174*Visualisation!$G$137)+($F$175*Visualisation!$G$137)+($F$176*Visualisation!$G$137)+($F$177*Visualisation!$G$137)+($F$178*Visualisation!$G$137)+($F$179*Visualisation!$G$137)+($F$180*Visualisation!$G$137))*$BD$86</f>
        <v>0</v>
      </c>
      <c r="BM175" s="21">
        <f>($C$168*Visualisation!$G$137)+($D$168*Visualisation!$G$137)+($E$168*Visualisation!$G$137)+($F$168*Visualisation!$G$137)+($G$168*Visualisation!$G$137)+($H$168*Visualisation!$G$137)+($I$168*Visualisation!$G$137)+($J$168*Visualisation!$G$137)+($K$168*Visualisation!$G$137)+($L$168*Visualisation!$G$137)+($M$168*Visualisation!$G$137)+($N$168*Visualisation!$G$137)+($O$168*Visualisation!$G$137)+($P$168*Visualisation!$G$137)+($Q$168*Visualisation!$G$137)+($R$168*Visualisation!$G$137)</f>
        <v>0</v>
      </c>
      <c r="BN175" s="21"/>
      <c r="BO175" s="21"/>
      <c r="BP175" s="21">
        <f>(($G$165*Visualisation!$G$137)+($G$166*Visualisation!$G$137)+($G$167*Visualisation!$G$137)+($G$168*Visualisation!$G$137)+($G$169*Visualisation!$G$137)+($G$170*Visualisation!$G$137)+($G$171*Visualisation!$G$137)+($G$172*Visualisation!$G$137)+($G$173*Visualisation!$G$137)+($G$174*Visualisation!$G$137)+($G$175*Visualisation!$G$137)+($G$176*Visualisation!$G$137)+($G$177*Visualisation!$G$137)+($G$178*Visualisation!$G$137)+($G$179*Visualisation!$G$137)+($G$180*Visualisation!$G$137))*$BD$86</f>
        <v>0</v>
      </c>
      <c r="BQ175" s="21">
        <f>($C$169*Visualisation!$G$137)+($D$169*Visualisation!$G$137)+($E$169*Visualisation!$G$137)+($F$169*Visualisation!$G$137)+($G$169*Visualisation!$G$137)+($H$169*Visualisation!$G$137)+($I$169*Visualisation!$G$137)+($J$169*Visualisation!$G$137)+($K$169*Visualisation!$G$137)+($L$169*Visualisation!$G$137)+($M$169*Visualisation!$G$137)+($N$169*Visualisation!$G$137)+($O$169*Visualisation!$G$137)+($P$169*Visualisation!$G$137)+($Q$169*Visualisation!$G$137)+($R$169*Visualisation!$G$137)</f>
        <v>0</v>
      </c>
      <c r="BR175" s="21"/>
      <c r="BS175" s="21"/>
      <c r="BT175" s="21">
        <f>(($H$165*Visualisation!$G$137)+($H$166*Visualisation!$G$137)+($H$167*Visualisation!$G$137)+($H$168*Visualisation!$G$137)+($H$169*Visualisation!$G$137)+($H$170*Visualisation!$G$137)+($H$171*Visualisation!$G$137)+($H$172*Visualisation!$G$137)+($H$173*Visualisation!$G$137)+($H$174*Visualisation!$G$137)+($H$175*Visualisation!$G$137)+($H$176*Visualisation!$G$137)+($H$177*Visualisation!$G$137)+($H$178*Visualisation!$G$137)+($H$179*Visualisation!$G$137)+($H$180*Visualisation!$G$137))*$BD$86</f>
        <v>0</v>
      </c>
      <c r="BU175" s="21">
        <f>($C$170*Visualisation!$G$137)+($D$170*Visualisation!$G$137)+($E$170*Visualisation!$G$137)+($F$170*Visualisation!$G$137)+($G$170*Visualisation!$G$137)+($H$170*Visualisation!$G$137)+($I$170*Visualisation!$G$137)+($J$170*Visualisation!$G$137)+($K$170*Visualisation!$G$137)+($L$170*Visualisation!$G$137)+($M$170*Visualisation!$G$137)+($N$170*Visualisation!$G$137)+($O$170*Visualisation!$G$137)+($P$170*Visualisation!$G$137)+($Q$170*Visualisation!$G$137)+($R$170*Visualisation!$G$137)</f>
        <v>0</v>
      </c>
      <c r="BV175" s="21"/>
      <c r="BW175" s="21"/>
      <c r="BX175" s="21">
        <f>(($I$165*Visualisation!$G$137)+($I$166*Visualisation!$G$137)+($I$167*Visualisation!$G$137)+($I$168*Visualisation!$G$137)+($I$169*Visualisation!$G$137)+($I$170*Visualisation!$G$137)+($I$171*Visualisation!$G$137)+($I$172*Visualisation!$G$137)+($I$173*Visualisation!$G$137)+($I$174*Visualisation!$G$137)+($I$175*Visualisation!$G$137)+($I$176*Visualisation!$G$137)+($I$177*Visualisation!$G$137)+($I$178*Visualisation!$G$137)+($I$179*Visualisation!$G$137)+($I$180*Visualisation!$G$137))*$BD$86</f>
        <v>0</v>
      </c>
      <c r="BY175" s="21">
        <f>($C$171*Visualisation!$G$137)+($D$171*Visualisation!$G$137)+($E$171*Visualisation!$G$137)+($F$171*Visualisation!$G$137)+($G$171*Visualisation!$G$137)+($H$171*Visualisation!$G$137)+($I$171*Visualisation!$G$137)+($J$171*Visualisation!$G$137)+($K$171*Visualisation!$G$137)+($L$171*Visualisation!$G$137)+($M$171*Visualisation!$G$137)+($N$171*Visualisation!$G$137)+($O$171*Visualisation!$G$137)+($P$171*Visualisation!$G$137)+($Q$171*Visualisation!$G$137)+($R$171*Visualisation!$G$137)</f>
        <v>0</v>
      </c>
      <c r="BZ175" s="2"/>
      <c r="CB175" s="21">
        <f>(($J$165*Visualisation!$G$137)+($J$166*Visualisation!$G$137)+($J$167*Visualisation!$G$137)+($J$168*Visualisation!$G$137)+($J$169*Visualisation!$G$137)+($J$170*Visualisation!$G$137)+($J$171*Visualisation!$G$137)+($J$172*Visualisation!$G$137)+($J$173*Visualisation!$G$137)+($J$174*Visualisation!$G$137)+($J$175*Visualisation!$G$137)+($J$176*Visualisation!$G$137)+($J$177*Visualisation!$G$137)+($J$178*Visualisation!$G$137)+($J$179*Visualisation!$G$137)+($J$180*Visualisation!$G$137))*$BD$86</f>
        <v>0</v>
      </c>
      <c r="CC175" s="21">
        <f>($C$172*Visualisation!$G$137)+($D$172*Visualisation!$G$137)+($E$172*Visualisation!$G$137)+($F$172*Visualisation!$G$137)+($G$172*Visualisation!$G$137)+($H$172*Visualisation!$G$137)+($I$172*Visualisation!$G$137)+($J$172*Visualisation!$G$137)+($K$172*Visualisation!$G$137)+($L$172*Visualisation!$G$137)+($M$172*Visualisation!$G$137)+($N$172*Visualisation!$G$137)+($O$172*Visualisation!$G$137)+($P$172*Visualisation!$G$137)+($Q$172*Visualisation!$G$137)+($R$172*Visualisation!$G$137)</f>
        <v>0</v>
      </c>
      <c r="CD175" s="2"/>
      <c r="CF175" s="21">
        <f>(($K$165*Visualisation!$G$137)+($K$166*Visualisation!$G$137)+($K$167*Visualisation!$G$137)+($K$168*Visualisation!$G$137)+($K$169*Visualisation!$G$137)+($K$170*Visualisation!$G$137)+($K$171*Visualisation!$G$137)+($K$172*Visualisation!$G$137)+($K$173*Visualisation!$G$137)+($K$174*Visualisation!$G$137)+($K$175*Visualisation!$G$137)+($K$176*Visualisation!$G$137)+($K$177*Visualisation!$G$137)+($K$178*Visualisation!$G$137)+($K$179*Visualisation!$G$137)+($K$180*Visualisation!$G$137))*$BD$86</f>
        <v>0</v>
      </c>
      <c r="CG175" s="21">
        <f>($C$173*Visualisation!$G$137)+($D$173*Visualisation!$G$137)+($E$173*Visualisation!$G$137)+($F$173*Visualisation!$G$137)+($G$173*Visualisation!$G$137)+($H$173*Visualisation!$G$137)+($I$173*Visualisation!$G$137)+($J$173*Visualisation!$G$137)+($K$173*Visualisation!$G$137)+($L$173*Visualisation!$G$137)+($M$173*Visualisation!$G$137)+($N$173*Visualisation!$G$137)+($O$173*Visualisation!$G$137)+($P$173*Visualisation!$G$137)+($Q$173*Visualisation!$G$137)+($R$173*Visualisation!$G$137)</f>
        <v>0</v>
      </c>
      <c r="CH175" s="2"/>
      <c r="CJ175" s="21">
        <f>(($L$165*Visualisation!$G$137)+($L$166*Visualisation!$G$137)+($L$167*Visualisation!$G$137)+($L$168*Visualisation!$G$137)+($L$169*Visualisation!$G$137)+($L$170*Visualisation!$G$137)+($L$171*Visualisation!$G$137)+($L$172*Visualisation!$G$137)+($L$173*Visualisation!$G$137)+($L$174*Visualisation!$G$137)+($L$175*Visualisation!$G$137)+($L$176*Visualisation!$G$137)+($L$177*Visualisation!$G$137)+($L$178*Visualisation!$G$137)+($L$179*Visualisation!$G$137)+($L$180*Visualisation!$G$137))*$BD$86</f>
        <v>0</v>
      </c>
      <c r="CK175" s="21">
        <f>($C$174*Visualisation!$G$137)+($D$174*Visualisation!$G$137)+($E$174*Visualisation!$G$137)+($F$174*Visualisation!$G$137)+($G$174*Visualisation!$G$137)+($H$174*Visualisation!$G$137)+($I$174*Visualisation!$G$137)+($J$174*Visualisation!$G$137)+($K$174*Visualisation!$G$137)+($L$174*Visualisation!$G$137)+($M$174*Visualisation!$G$137)+($N$174*Visualisation!$G$137)+($O$174*Visualisation!$G$137)+($P$174*Visualisation!$G$137)+($Q$174*Visualisation!$G$137)+($R$174*Visualisation!$G$137)</f>
        <v>0</v>
      </c>
      <c r="CL175" s="2"/>
      <c r="CN175" s="21">
        <f>(($M$165*Visualisation!$G$137)+($M$166*Visualisation!$G$137)+($M$167*Visualisation!$G$137)+($M$168*Visualisation!$G$137)+($M$169*Visualisation!$G$137)+($M$170*Visualisation!$G$137)+($M$171*Visualisation!$G$137)+($M$172*Visualisation!$G$137)+($M$173*Visualisation!$G$137)+($M$174*Visualisation!$G$137)+($M$175*Visualisation!$G$137)+($M$176*Visualisation!$G$137)+($M$177*Visualisation!$G$137)+($M$178*Visualisation!$G$137)+($M$179*Visualisation!$G$137)+($M$180*Visualisation!$G$137))*$BD$86</f>
        <v>0</v>
      </c>
      <c r="CO175" s="21">
        <f>($C$175*Visualisation!$G$137)+($D$175*Visualisation!$G$137)+($E$175*Visualisation!$G$137)+($F$175*Visualisation!$G$137)+($G$175*Visualisation!$G$137)+($H$175*Visualisation!$G$137)+($I$175*Visualisation!$G$137)+($J$175*Visualisation!$G$137)+($K$175*Visualisation!$G$137)+($L$175*Visualisation!$G$137)+($M$175*Visualisation!$G$137)+($N$175*Visualisation!$G$137)+($O$175*Visualisation!$G$137)+($P$175*Visualisation!$G$137)+($Q$175*Visualisation!$G$137)+($R$175*Visualisation!$G$137)</f>
        <v>0</v>
      </c>
      <c r="CP175" s="2"/>
      <c r="CR175" s="21">
        <f>(($N$165*Visualisation!$G$137)+($N$166*Visualisation!$G$137)+($N$167*Visualisation!$G$137)+($N$168*Visualisation!$G$137)+($N$169*Visualisation!$G$137)+($N$170*Visualisation!$G$137)+($N$171*Visualisation!$G$137)+($N$172*Visualisation!$G$137)+($N$173*Visualisation!$G$137)+($N$174*Visualisation!$G$137)+($N$175*Visualisation!$G$137)+($N$176*Visualisation!$G$137)+($N$177*Visualisation!$G$137)+($N$178*Visualisation!$G$137)+($N$179*Visualisation!$G$137)+($N$180*Visualisation!$G$137))*$BD$86</f>
        <v>0</v>
      </c>
      <c r="CS175" s="21">
        <f>($C$176*Visualisation!$G$137)+($D$176*Visualisation!$G$137)+($E$176*Visualisation!$G$137)+($F$176*Visualisation!$G$137)+($G$176*Visualisation!$G$137)+($H$176*Visualisation!$G$137)+($I$176*Visualisation!$G$137)+($J$176*Visualisation!$G$137)+($K$176*Visualisation!$G$137)+($L$176*Visualisation!$G$137)+($M$176*Visualisation!$G$137)+($N$176*Visualisation!$G$137)+($O$176*Visualisation!$G$137)+($P$176*Visualisation!$G$137)+($Q$176*Visualisation!$G$137)+($R$176*Visualisation!$G$137)</f>
        <v>0</v>
      </c>
      <c r="CT175" s="2"/>
      <c r="CV175" s="21">
        <f>(($O$165*Visualisation!$G$137)+($O$166*Visualisation!$G$137)+($O$167*Visualisation!$G$137)+($O$168*Visualisation!$G$137)+($O$169*Visualisation!$G$137)+($O$170*Visualisation!$G$137)+($O$171*Visualisation!$G$137)+($O$172*Visualisation!$G$137)+($O$173*Visualisation!$G$137)+($O$174*Visualisation!$G$137)+($O$175*Visualisation!$G$137)+($O$176*Visualisation!$G$137)+($O$177*Visualisation!$G$137)+($O$178*Visualisation!$G$137)+($O$179*Visualisation!$G$137)+($O$180*Visualisation!$G$137))*$BD$86</f>
        <v>0</v>
      </c>
      <c r="CW175" s="21">
        <f>($C$177*Visualisation!$G$137)+($D$177*Visualisation!$G$137)+($E$177*Visualisation!$G$137)+($F$177*Visualisation!$G$137)+($G$177*Visualisation!$G$137)+($H$177*Visualisation!$G$137)+($I$177*Visualisation!$G$137)+($J$177*Visualisation!$G$137)+($K$177*Visualisation!$G$137)+($L$177*Visualisation!$G$137)+($M$177*Visualisation!$G$137)+($N$177*Visualisation!$G$137)+($O$177*Visualisation!$G$137)+($P$177*Visualisation!$G$137)+($Q$177*Visualisation!$G$137)+($R$177*Visualisation!$G$137)</f>
        <v>0</v>
      </c>
      <c r="CX175" s="2"/>
      <c r="CZ175" s="21">
        <f>(($P$165*Visualisation!$G$137)+($P$166*Visualisation!$G$137)+($P$167*Visualisation!$G$137)+($P$168*Visualisation!$G$137)+($P$169*Visualisation!$G$137)+($P$170*Visualisation!$G$137)+($P$171*Visualisation!$G$137)+($P$172*Visualisation!$G$137)+($P$173*Visualisation!$G$137)+($P$174*Visualisation!$G$137)+($P$175*Visualisation!$G$137)+($P$176*Visualisation!$G$137)+($P$177*Visualisation!$G$137)+($P$178*Visualisation!$G$137)+($P$179*Visualisation!$G$137)+($P$180*Visualisation!$G$137))*$BD$86</f>
        <v>0</v>
      </c>
      <c r="DA175" s="21">
        <f>($C$178*Visualisation!$G$137)+($D$178*Visualisation!$G$137)+($E$178*Visualisation!$G$137)+($F$178*Visualisation!$G$137)+($G$178*Visualisation!$G$137)+($H$178*Visualisation!$G$137)+($I$178*Visualisation!$G$137)+($J$178*Visualisation!$G$137)+($K$178*Visualisation!$G$137)+($L$178*Visualisation!$G$137)+($M$178*Visualisation!$G$137)+($N$178*Visualisation!$G$137)+($O$178*Visualisation!$G$137)+($P$178*Visualisation!$G$137)+($Q$178*Visualisation!$G$137)+($R$178*Visualisation!$G$137)</f>
        <v>0</v>
      </c>
      <c r="DB175" s="2"/>
      <c r="DD175" s="21">
        <f>(($Q$165*Visualisation!$G$137)+($Q$166*Visualisation!$G$137)+($Q$167*Visualisation!$G$137)+($Q$168*Visualisation!$G$137)+($Q$169*Visualisation!$G$137)+($Q$170*Visualisation!$G$137)+($Q$171*Visualisation!$G$137)+($Q$172*Visualisation!$G$137)+($Q$173*Visualisation!$G$137)+($Q$174*Visualisation!$G$137)+($Q$175*Visualisation!$G$137)+($Q$176*Visualisation!$G$137)+($Q$177*Visualisation!$G$137)+($Q$178*Visualisation!$G$137)+($Q$179*Visualisation!$G$137)+($Q$180*Visualisation!$G$137))*$BD$86</f>
        <v>0</v>
      </c>
      <c r="DE175" s="21">
        <f>($C$179*Visualisation!$G$137)+($D$179*Visualisation!$G$137)+($E$179*Visualisation!$G$137)+($F$179*Visualisation!$G$137)+($G$179*Visualisation!$G$137)+($H$179*Visualisation!$G$137)+($I$179*Visualisation!$G$137)+($J$179*Visualisation!$G$137)+($K$179*Visualisation!$G$137)+($L$179*Visualisation!$G$137)+($M$179*Visualisation!$G$137)+($N$179*Visualisation!$G$137)+($O$179*Visualisation!$G$137)+($P$179*Visualisation!$G$137)+($Q$179*Visualisation!$G$137)+($R$179*Visualisation!$G$137)</f>
        <v>0</v>
      </c>
      <c r="DF175" s="2"/>
      <c r="DH175" s="21">
        <f>(($R$165*Visualisation!$G$137)+($R$166*Visualisation!$G$137)+($R$167*Visualisation!$G$137)+($R$168*Visualisation!$G$137)+($R$169*Visualisation!$G$137)+($R$170*Visualisation!$G$137)+($R$171*Visualisation!$G$137)+($R$172*Visualisation!$G$137)+($R$173*Visualisation!$G$137)+($R$174*Visualisation!$G$137)+($R$175*Visualisation!$G$137)+($R$176*Visualisation!$G$137)+($R$177*Visualisation!$G$137)+($R$178*Visualisation!$G$137)+($R$179*Visualisation!$G$137)+($R$180*Visualisation!$G$137))*$BD$86</f>
        <v>0</v>
      </c>
      <c r="DI175" s="21">
        <f>($C$180*Visualisation!$G$137)+($D$180*Visualisation!$G$137)+($E$180*Visualisation!$G$137)+($F$180*Visualisation!$G$137)+($G$180*Visualisation!$G$137)+($H$180*Visualisation!$G$137)+($I$180*Visualisation!$G$137)+($J$180*Visualisation!$G$137)+($K$180*Visualisation!$G$137)+($L$180*Visualisation!$G$137)+($M$180*Visualisation!$G$137)+($N$180*Visualisation!$G$137)+($O$180*Visualisation!$G$137)+($P$180*Visualisation!$G$137)+($Q$180*Visualisation!$G$137)+($R$180*Visualisation!$G$137)</f>
        <v>0</v>
      </c>
      <c r="DJ175" s="2"/>
      <c r="DO175" s="253"/>
    </row>
    <row r="176" spans="1:119" ht="15.75">
      <c r="A176" s="35" t="s">
        <v>338</v>
      </c>
      <c r="B176" s="159" t="s">
        <v>84</v>
      </c>
      <c r="C176" s="163">
        <f>IF((Visualisation!E$68-Visualisation!$P$68)&gt;0,(1-(EXP(-(((Visualisation!E$68-Visualisation!$P$68)^2)/(2*($T$164^2)))))),0)</f>
        <v>0</v>
      </c>
      <c r="D176" s="163">
        <f>IF((Visualisation!F$68-Visualisation!$P$68)&gt;0,(1-(EXP(-(((Visualisation!F$68-Visualisation!$P$68)^2)/(2*($T$164^2)))))),0)</f>
        <v>0</v>
      </c>
      <c r="E176" s="163">
        <f>IF((Visualisation!G$68-Visualisation!$P$68)&gt;0,(1-(EXP(-(((Visualisation!G$68-Visualisation!$P$68)^2)/(2*($T$164^2)))))),0)</f>
        <v>0</v>
      </c>
      <c r="F176" s="163">
        <f>IF((Visualisation!H$68-Visualisation!$P$68)&gt;0,(1-(EXP(-(((Visualisation!H$68-Visualisation!$P$68)^2)/(2*($T$164^2)))))),0)</f>
        <v>0</v>
      </c>
      <c r="G176" s="163">
        <f>IF((Visualisation!I$68-Visualisation!$P$68)&gt;0,(1-(EXP(-(((Visualisation!I$68-Visualisation!$P$68)^2)/(2*($T$164^2)))))),0)</f>
        <v>0</v>
      </c>
      <c r="H176" s="163">
        <f>IF((Visualisation!J$68-Visualisation!$P$68)&gt;0,(1-(EXP(-(((Visualisation!J$68-Visualisation!$P$68)^2)/(2*($T$164^2)))))),0)</f>
        <v>0</v>
      </c>
      <c r="I176" s="163">
        <f>IF((Visualisation!K$68-Visualisation!$P$68)&gt;0,(1-(EXP(-(((Visualisation!K$68-Visualisation!$P$68)^2)/(2*($T$164^2)))))),0)</f>
        <v>0</v>
      </c>
      <c r="J176" s="163">
        <f>IF((Visualisation!L$68-Visualisation!$P$68)&gt;0,(1-(EXP(-(((Visualisation!L$68-Visualisation!$P$68)^2)/(2*($T$164^2)))))),0)</f>
        <v>0</v>
      </c>
      <c r="K176" s="163">
        <f>IF((Visualisation!M$68-Visualisation!$P$68)&gt;0,(1-(EXP(-(((Visualisation!M$68-Visualisation!$P$68)^2)/(2*($T$164^2)))))),0)</f>
        <v>0.19772686249891147</v>
      </c>
      <c r="L176" s="163">
        <f>IF((Visualisation!N$68-Visualisation!$P$68)&gt;0,(1-(EXP(-(((Visualisation!N$68-Visualisation!$P$68)^2)/(2*($T$164^2)))))),0)</f>
        <v>0</v>
      </c>
      <c r="M176" s="163">
        <f>IF((Visualisation!O$68-Visualisation!$P$68)&gt;0,(1-(EXP(-(((Visualisation!O$68-Visualisation!$P$68)^2)/(2*($T$164^2)))))),0)</f>
        <v>0</v>
      </c>
      <c r="N176" s="163">
        <f>IF((Visualisation!P$68-Visualisation!$P$68)&gt;0,(1-(EXP(-(((Visualisation!P$68-Visualisation!$P$68)^2)/(2*($T$164^2)))))),0)</f>
        <v>0</v>
      </c>
      <c r="O176" s="163">
        <f>IF((Visualisation!Q$68-Visualisation!$P$68)&gt;0,(1-(EXP(-(((Visualisation!Q$68-Visualisation!$P$68)^2)/(2*($T$164^2)))))),0)</f>
        <v>0</v>
      </c>
      <c r="P176" s="163">
        <f>IF((Visualisation!R$68-Visualisation!$P$68)&gt;0,(1-(EXP(-(((Visualisation!R$68-Visualisation!$P$68)^2)/(2*($T$164^2)))))),0)</f>
        <v>0</v>
      </c>
      <c r="Q176" s="163">
        <f>IF((Visualisation!S$68-Visualisation!$P$68)&gt;0,(1-(EXP(-(((Visualisation!S$68-Visualisation!$P$68)^2)/(2*($T$164^2)))))),0)</f>
        <v>0</v>
      </c>
      <c r="R176" s="163">
        <f>IF((Visualisation!T$68-Visualisation!$P$68)&gt;0,(1-(EXP(-(((Visualisation!T$68-Visualisation!$P$68)^2)/(2*($T$164^2)))))),0)</f>
        <v>0</v>
      </c>
      <c r="S176" s="1"/>
      <c r="T176" s="1"/>
      <c r="U176" s="1"/>
      <c r="V176" s="1"/>
      <c r="W176" s="249"/>
      <c r="X176" s="2"/>
      <c r="Y176" s="2"/>
      <c r="Z176" s="2"/>
      <c r="AA176" s="188" t="s">
        <v>285</v>
      </c>
      <c r="AB176" s="21">
        <f>IFERROR((C86*Visualisation!$V$117)+(C107*Visualisation!$V$118)+(C128*Visualisation!$V$119)+(C149*Visualisation!$V$120)+(C170*Visualisation!$V$121)+(C191*Visualisation!$V$122)+(C212*Visualisation!$V$123)+(C233*Visualisation!$V$124)+(C254*Visualisation!$V$125),"-")</f>
        <v>0</v>
      </c>
      <c r="AC176" s="21">
        <f>IFERROR((D86*Visualisation!$V$117)+(D107*Visualisation!$V$118)+(D128*Visualisation!$V$119)+(D149*Visualisation!$V$120)+(D170*Visualisation!$V$121)+(D191*Visualisation!$V$122)+(D212*Visualisation!$V$123)+(D233*Visualisation!$V$124)+(D254*Visualisation!$V$125),"-")</f>
        <v>0</v>
      </c>
      <c r="AD176" s="21">
        <f>IFERROR((E86*Visualisation!$V$117)+(E107*Visualisation!$V$118)+(E128*Visualisation!$V$119)+(E149*Visualisation!$V$120)+(E170*Visualisation!$V$121)+(E191*Visualisation!$V$122)+(E212*Visualisation!$V$123)+(E233*Visualisation!$V$124)+(E254*Visualisation!$V$125),"-")</f>
        <v>0</v>
      </c>
      <c r="AE176" s="21">
        <f>IFERROR((F86*Visualisation!$V$117)+(F107*Visualisation!$V$118)+(F128*Visualisation!$V$119)+(F149*Visualisation!$V$120)+(F170*Visualisation!$V$121)+(F191*Visualisation!$V$122)+(F212*Visualisation!$V$123)+(F233*Visualisation!$V$124)+(F254*Visualisation!$V$125),"-")</f>
        <v>0</v>
      </c>
      <c r="AF176" s="21">
        <f>IFERROR((G86*Visualisation!$V$117)+(G107*Visualisation!$V$118)+(G128*Visualisation!$V$119)+(G149*Visualisation!$V$120)+(G170*Visualisation!$V$121)+(G191*Visualisation!$V$122)+(G212*Visualisation!$V$123)+(G233*Visualisation!$V$124)+(G254*Visualisation!$V$125),"-")</f>
        <v>0</v>
      </c>
      <c r="AG176" s="21">
        <f>IFERROR((H86*Visualisation!$V$117)+(H107*Visualisation!$V$118)+(H128*Visualisation!$V$119)+(H149*Visualisation!$V$120)+(H170*Visualisation!$V$121)+(H191*Visualisation!$V$122)+(H212*Visualisation!$V$123)+(H233*Visualisation!$V$124)+(H254*Visualisation!$V$125),"-")</f>
        <v>0</v>
      </c>
      <c r="AH176" s="21">
        <f>IFERROR((I86*Visualisation!$V$117)+(I107*Visualisation!$V$118)+(I128*Visualisation!$V$119)+(I149*Visualisation!$V$120)+(I170*Visualisation!$V$121)+(I191*Visualisation!$V$122)+(I212*Visualisation!$V$123)+(I233*Visualisation!$V$124)+(I254*Visualisation!$V$125),"-")</f>
        <v>0</v>
      </c>
      <c r="AI176" s="21">
        <f>IFERROR((J86*Visualisation!$V$117)+(J107*Visualisation!$V$118)+(J128*Visualisation!$V$119)+(J149*Visualisation!$V$120)+(J170*Visualisation!$V$121)+(J191*Visualisation!$V$122)+(J212*Visualisation!$V$123)+(J233*Visualisation!$V$124)+(J254*Visualisation!$V$125),"-")</f>
        <v>0</v>
      </c>
      <c r="AJ176" s="21">
        <f>IFERROR((K86*Visualisation!$V$117)+(K107*Visualisation!$V$118)+(K128*Visualisation!$V$119)+(K149*Visualisation!$V$120)+(K170*Visualisation!$V$121)+(K191*Visualisation!$V$122)+(K212*Visualisation!$V$123)+(K233*Visualisation!$V$124)+(K254*Visualisation!$V$125),"-")</f>
        <v>0</v>
      </c>
      <c r="AK176" s="21">
        <f>IFERROR((L86*Visualisation!$V$117)+(L107*Visualisation!$V$118)+(L128*Visualisation!$V$119)+(L149*Visualisation!$V$120)+(L170*Visualisation!$V$121)+(L191*Visualisation!$V$122)+(L212*Visualisation!$V$123)+(L233*Visualisation!$V$124)+(L254*Visualisation!$V$125),"-")</f>
        <v>0</v>
      </c>
      <c r="AL176" s="21">
        <f>IFERROR((M86*Visualisation!$V$117)+(M107*Visualisation!$V$118)+(M128*Visualisation!$V$119)+(M149*Visualisation!$V$120)+(M170*Visualisation!$V$121)+(M191*Visualisation!$V$122)+(M212*Visualisation!$V$123)+(M233*Visualisation!$V$124)+(M254*Visualisation!$V$125),"-")</f>
        <v>0</v>
      </c>
      <c r="AM176" s="21">
        <f>IFERROR((N86*Visualisation!$V$117)+(N107*Visualisation!$V$118)+(N128*Visualisation!$V$119)+(N149*Visualisation!$V$120)+(N170*Visualisation!$V$121)+(N191*Visualisation!$V$122)+(N212*Visualisation!$V$123)+(N233*Visualisation!$V$124)+(N254*Visualisation!$V$125),"-")</f>
        <v>0</v>
      </c>
      <c r="AN176" s="21">
        <f>IFERROR((O86*Visualisation!$V$117)+(O107*Visualisation!$V$118)+(O128*Visualisation!$V$119)+(O149*Visualisation!$V$120)+(O170*Visualisation!$V$121)+(O191*Visualisation!$V$122)+(O212*Visualisation!$V$123)+(O233*Visualisation!$V$124)+(O254*Visualisation!$V$125),"-")</f>
        <v>0</v>
      </c>
      <c r="AO176" s="21">
        <f>IFERROR((P86*Visualisation!$V$117)+(P107*Visualisation!$V$118)+(P128*Visualisation!$V$119)+(P149*Visualisation!$V$120)+(P170*Visualisation!$V$121)+(P191*Visualisation!$V$122)+(P212*Visualisation!$V$123)+(P233*Visualisation!$V$124)+(P254*Visualisation!$V$125),"-")</f>
        <v>0</v>
      </c>
      <c r="AP176" s="21">
        <f>IFERROR((Q86*Visualisation!$V$117)+(Q107*Visualisation!$V$118)+(Q128*Visualisation!$V$119)+(Q149*Visualisation!$V$120)+(Q170*Visualisation!$V$121)+(Q191*Visualisation!$V$122)+(Q212*Visualisation!$V$123)+(Q233*Visualisation!$V$124)+(Q254*Visualisation!$V$125),"-")</f>
        <v>0</v>
      </c>
      <c r="AQ176" s="202">
        <f>IFERROR((R86*Visualisation!$V$117)+(R107*Visualisation!$V$118)+(R128*Visualisation!$V$119)+(R149*Visualisation!$V$120)+(R170*Visualisation!$V$121)+(R191*Visualisation!$V$122)+(R212*Visualisation!$V$123)+(R233*Visualisation!$V$124)+(R254*Visualisation!$V$125),"-")</f>
        <v>0</v>
      </c>
      <c r="AR176" s="21">
        <f t="shared" si="18"/>
        <v>0</v>
      </c>
      <c r="AS176" s="1"/>
      <c r="AT176" s="1"/>
      <c r="AU176" s="1"/>
      <c r="AV176" s="249"/>
      <c r="AX176" s="11"/>
      <c r="AY176" s="225" t="s">
        <v>258</v>
      </c>
      <c r="AZ176" s="21">
        <f>(($C$186*Visualisation!$G$138)+($C$187*Visualisation!$G$138)+($C$188*Visualisation!$G$138)+($C$189*Visualisation!$G$138)+($C$190*Visualisation!$G$138)+($C$191*Visualisation!$G$138)+($C$192*Visualisation!$G$138)+($C$193*Visualisation!$G$138)+($C$194*Visualisation!$G$138)+($C$195*Visualisation!$G$138)+($C$196*Visualisation!$G$138)+($C$197*Visualisation!$G$138)+($C$198*Visualisation!$G$138)+($C$199*Visualisation!$G$138)+($C$200*Visualisation!$G$138)+($C$201*Visualisation!$G$138))*$BD$86</f>
        <v>0</v>
      </c>
      <c r="BA176" s="21">
        <f>($C$186*Visualisation!$G$138)+($D$186*Visualisation!$G$138)+($E$186*Visualisation!$G$138)+($F$186*Visualisation!$G$138)+($G$186*Visualisation!$G$138)+($H$186*Visualisation!$G$138)+($I$186*Visualisation!$G$138)+($J$186*Visualisation!$G$138)+($K$186*Visualisation!$G$138)+($L$186*Visualisation!$G$138)+($M$186*Visualisation!$G$138)+($N$186*Visualisation!$G$138)+($O$186*Visualisation!$G$138)+($P$186*Visualisation!$G$138)+($Q$186*Visualisation!$G$138)+($R$186*Visualisation!$G$138)</f>
        <v>0</v>
      </c>
      <c r="BB176" s="21"/>
      <c r="BC176" s="21"/>
      <c r="BD176" s="21">
        <f>(($D$186*Visualisation!$G$138)+($D$187*Visualisation!$G$138)+($D$188*Visualisation!$G$138)+($D$189*Visualisation!$G$138)+($D$190*Visualisation!$G$138)+($D$191*Visualisation!$G$138)+($D$192*Visualisation!$G$138)+($D$193*Visualisation!$G$138)+($D$194*Visualisation!$G$138)+($D$195*Visualisation!$G$138)+($D$196*Visualisation!$G$138)+($D$197*Visualisation!$G$138)+($D$198*Visualisation!$G$138)+($D$199*Visualisation!$G$138)+($D$200*Visualisation!$G$138)+($D$201*Visualisation!$G$138))*$BD$86</f>
        <v>0</v>
      </c>
      <c r="BE176" s="21">
        <f>($C$187*Visualisation!$G$138)+($D$187*Visualisation!$G$138)+($E$187*Visualisation!$G$138)+($F$187*Visualisation!$G$138)+($G$187*Visualisation!$G$138)+($H$187*Visualisation!$G$138)+($I$187*Visualisation!$G$138)+($J$187*Visualisation!$G$138)+($K$187*Visualisation!$G$138)+($L$187*Visualisation!$G$138)+($M$187*Visualisation!$G$138)+($N$187*Visualisation!$G$138)+($O$187*Visualisation!$G$138)+($P$187*Visualisation!$G$138)+($Q$187*Visualisation!$G$138)+($R$187*Visualisation!$G$138)</f>
        <v>0</v>
      </c>
      <c r="BF176" s="21"/>
      <c r="BG176" s="21"/>
      <c r="BH176" s="21">
        <f>(($E$186*Visualisation!$G$138)+($E$187*Visualisation!$G$138)+($E$188*Visualisation!$G$138)+($E$189*Visualisation!$G$138)+($E$190*Visualisation!$G$138)+($E$191*Visualisation!$G$138)+($E$192*Visualisation!$G$138)+($E$193*Visualisation!$G$138)+($E$194*Visualisation!$G$138)+($E$195*Visualisation!$G$138)+($E$196*Visualisation!$G$138)+($E$197*Visualisation!$G$138)+($E$198*Visualisation!$G$138)+($E$199*Visualisation!$G$138)+($E$200*Visualisation!$G$138)+($E$201*Visualisation!$G$138))*$BD$86</f>
        <v>0</v>
      </c>
      <c r="BI176" s="21">
        <f>($C$188*Visualisation!$G$138)+($D$188*Visualisation!$G$138)+($E$188*Visualisation!$G$138)+($F$188*Visualisation!$G$138)+($G$188*Visualisation!$G$138)+($H$188*Visualisation!$G$138)+($I$188*Visualisation!$G$138)+($J$188*Visualisation!$G$138)+($K$188*Visualisation!$G$138)+($L$188*Visualisation!$G$138)+($M$188*Visualisation!$G$138)+($N$188*Visualisation!$G$138)+($O$188*Visualisation!$G$138)+($P$188*Visualisation!$G$138)+($Q$188*Visualisation!$G$138)+($R$188*Visualisation!$G$138)</f>
        <v>0</v>
      </c>
      <c r="BJ176" s="21"/>
      <c r="BK176" s="21"/>
      <c r="BL176" s="21">
        <f>(($F$186*Visualisation!$G$138)+($F$187*Visualisation!$G$138)+($F$188*Visualisation!$G$138)+($F$189*Visualisation!$G$138)+($F$190*Visualisation!$G$138)+($F$191*Visualisation!$G$138)+($F$192*Visualisation!$G$138)+($F$193*Visualisation!$G$138)+($F$194*Visualisation!$G$138)+($F$195*Visualisation!$G$138)+($F$196*Visualisation!$G$138)+($F$197*Visualisation!$G$138)+($F$198*Visualisation!$G$138)+($F$199*Visualisation!$G$138)+($F$200*Visualisation!$G$138)+($F$201*Visualisation!$G$138))*$BD$86</f>
        <v>0</v>
      </c>
      <c r="BM176" s="21">
        <f>($C$189*Visualisation!$G$138)+($D$189*Visualisation!$G$138)+($E$189*Visualisation!$G$138)+($F$189*Visualisation!$G$138)+($G$189*Visualisation!$G$138)+($H$189*Visualisation!$G$138)+($I$189*Visualisation!$G$138)+($J$189*Visualisation!$G$138)+($K$189*Visualisation!$G$138)+($L$189*Visualisation!$G$138)+($M$189*Visualisation!$G$138)+($N$189*Visualisation!$G$138)+($O$189*Visualisation!$G$138)+($P$189*Visualisation!$G$138)+($Q$189*Visualisation!$G$138)+($R$189*Visualisation!$G$138)</f>
        <v>0</v>
      </c>
      <c r="BN176" s="21"/>
      <c r="BO176" s="21"/>
      <c r="BP176" s="21">
        <f>(($G$186*Visualisation!$G$138)+($G$187*Visualisation!$G$138)+($G$188*Visualisation!$G$138)+($G$189*Visualisation!$G$138)+($G$190*Visualisation!$G$138)+($G$191*Visualisation!$G$138)+($G$192*Visualisation!$G$138)+($G$193*Visualisation!$G$138)+($G$194*Visualisation!$G$138)+($G$195*Visualisation!$G$138)+($G$196*Visualisation!$G$138)+($G$197*Visualisation!$G$138)+($G$198*Visualisation!$G$138)+($G$199*Visualisation!$G$138)+($G$200*Visualisation!$G$138)+($G$201*Visualisation!$G$138))*$BD$86</f>
        <v>0</v>
      </c>
      <c r="BQ176" s="21">
        <f>($C$190*Visualisation!$G$138)+($D$190*Visualisation!$G$138)+($E$190*Visualisation!$G$138)+($F$190*Visualisation!$G$138)+($G$190*Visualisation!$G$138)+($H$190*Visualisation!$G$138)+($I$190*Visualisation!$G$138)+($J$190*Visualisation!$G$138)+($K$190*Visualisation!$G$138)+($L$190*Visualisation!$G$138)+($M$190*Visualisation!$G$138)+($N$190*Visualisation!$G$138)+($O$190*Visualisation!$G$138)+($P$190*Visualisation!$G$138)+($Q$190*Visualisation!$G$138)+($R$190*Visualisation!$G$138)</f>
        <v>0</v>
      </c>
      <c r="BR176" s="21"/>
      <c r="BS176" s="21"/>
      <c r="BT176" s="21">
        <f>(($H$186*Visualisation!$G$138)+($H$187*Visualisation!$G$138)+($H$188*Visualisation!$G$138)+($H$189*Visualisation!$G$138)+($H$190*Visualisation!$G$138)+($H$191*Visualisation!$G$138)+($H$192*Visualisation!$G$138)+($H$193*Visualisation!$G$138)+($H$194*Visualisation!$G$138)+($H$195*Visualisation!$G$138)+($H$196*Visualisation!$G$138)+($H$197*Visualisation!$G$138)+($H$198*Visualisation!$G$138)+($H$199*Visualisation!$G$138)+($H$200*Visualisation!$G$138)+($H$201*Visualisation!$G$138))*$BD$86</f>
        <v>0</v>
      </c>
      <c r="BU176" s="21">
        <f>($C$191*Visualisation!$G$138)+($D$191*Visualisation!$G$138)+($E$191*Visualisation!$G$138)+($F$191*Visualisation!$G$138)+($G$191*Visualisation!$G$138)+($H$191*Visualisation!$G$138)+($I$191*Visualisation!$G$138)+($J$191*Visualisation!$G$138)+($K$191*Visualisation!$G$138)+($L$191*Visualisation!$G$138)+($M$191*Visualisation!$G$138)+($N$191*Visualisation!$G$138)+($O$191*Visualisation!$G$138)+($P$191*Visualisation!$G$138)+($Q$191*Visualisation!$G$138)+($R$191*Visualisation!$G$138)</f>
        <v>0</v>
      </c>
      <c r="BV176" s="21"/>
      <c r="BW176" s="21"/>
      <c r="BX176" s="21">
        <f>(($I$186*Visualisation!$G$138)+($I$187*Visualisation!$G$138)+($I$188*Visualisation!$G$138)+($I$189*Visualisation!$G$138)+($I$190*Visualisation!$G$138)+($I$191*Visualisation!$G$138)+($I$192*Visualisation!$G$138)+($I$193*Visualisation!$G$138)+($I$194*Visualisation!$G$138)+($I$195*Visualisation!$G$138)+($I$196*Visualisation!$G$138)+($I$197*Visualisation!$G$138)+($I$198*Visualisation!$G$138)+($I$199*Visualisation!$G$138)+($I$200*Visualisation!$G$138)+($I$201*Visualisation!$G$138))*$BD$86</f>
        <v>0</v>
      </c>
      <c r="BY176" s="21">
        <f>($C$192*Visualisation!$G$138)+($D$192*Visualisation!$G$138)+($E$192*Visualisation!$G$138)+($F$192*Visualisation!$G$138)+($G$192*Visualisation!$G$138)+($H$192*Visualisation!$G$138)+($I$192*Visualisation!$G$138)+($J$192*Visualisation!$G$138)+($K$192*Visualisation!$G$138)+($L$192*Visualisation!$G$138)+($M$192*Visualisation!$G$138)+($N$192*Visualisation!$G$138)+($O$192*Visualisation!$G$138)+($P$192*Visualisation!$G$138)+($Q$192*Visualisation!$G$138)+($R$192*Visualisation!$G$138)</f>
        <v>0</v>
      </c>
      <c r="BZ176" s="2"/>
      <c r="CB176" s="21">
        <f>(($J$186*Visualisation!$G$138)+($J$187*Visualisation!$G$138)+($J$188*Visualisation!$G$138)+($J$189*Visualisation!$G$138)+($J$190*Visualisation!$G$138)+($J$191*Visualisation!$G$138)+($J$192*Visualisation!$G$138)+($J$193*Visualisation!$G$138)+($J$194*Visualisation!$G$138)+($J$195*Visualisation!$G$138)+($J$196*Visualisation!$G$138)+($J$197*Visualisation!$G$138)+($J$198*Visualisation!$G$138)+($J$199*Visualisation!$G$138)+($J$200*Visualisation!$G$138)+($J$201*Visualisation!$G$138))*$BD$86</f>
        <v>0</v>
      </c>
      <c r="CC176" s="21">
        <f>($C$193*Visualisation!$G$138)+($D$193*Visualisation!$G$138)+($E$193*Visualisation!$G$138)+($F$193*Visualisation!$G$138)+($G$193*Visualisation!$G$138)+($H$193*Visualisation!$G$138)+($I$193*Visualisation!$G$138)+($J$193*Visualisation!$G$138)+($K$193*Visualisation!$G$138)+($L$193*Visualisation!$G$138)+($M$193*Visualisation!$G$138)+($N$193*Visualisation!$G$138)+($O$193*Visualisation!$G$138)+($P$193*Visualisation!$G$138)+($Q$193*Visualisation!$G$138)+($R$193*Visualisation!$G$138)</f>
        <v>0</v>
      </c>
      <c r="CD176" s="2"/>
      <c r="CF176" s="21">
        <f>(($K$186*Visualisation!$G$138)+($K$187*Visualisation!$G$138)+($K$188*Visualisation!$G$138)+($K$189*Visualisation!$G$138)+($K$190*Visualisation!$G$138)+($K$191*Visualisation!$G$138)+($K$192*Visualisation!$G$138)+($K$193*Visualisation!$G$138)+($K$194*Visualisation!$G$138)+($K$195*Visualisation!$G$138)+($K$196*Visualisation!$G$138)+($K$197*Visualisation!$G$138)+($K$198*Visualisation!$G$138)+($K$199*Visualisation!$G$138)+($K$200*Visualisation!$G$138)+($K$201*Visualisation!$G$138))*$BD$86</f>
        <v>0</v>
      </c>
      <c r="CG176" s="21">
        <f>($C$194*Visualisation!$G$138)+($D$194*Visualisation!$G$138)+($E$194*Visualisation!$G$138)+($F$194*Visualisation!$G$138)+($G$194*Visualisation!$G$138)+($H$194*Visualisation!$G$138)+($I$194*Visualisation!$G$138)+($J$194*Visualisation!$G$138)+($K$194*Visualisation!$G$138)+($L$194*Visualisation!$G$138)+($M$194*Visualisation!$G$138)+($N$194*Visualisation!$G$138)+($O$194*Visualisation!$G$138)+($P$194*Visualisation!$G$138)+($Q$194*Visualisation!$G$138)+($R$194*Visualisation!$G$138)</f>
        <v>0</v>
      </c>
      <c r="CH176" s="2"/>
      <c r="CJ176" s="21">
        <f>(($L$186*Visualisation!$G$138)+($L$187*Visualisation!$G$138)+($L$188*Visualisation!$G$138)+($L$189*Visualisation!$G$138)+($L$190*Visualisation!$G$138)+($L$191*Visualisation!$G$138)+($L$192*Visualisation!$G$138)+($L$193*Visualisation!$G$138)+($L$194*Visualisation!$G$138)+($L$195*Visualisation!$G$138)+($L$196*Visualisation!$G$138)+($L$197*Visualisation!$G$138)+($L$198*Visualisation!$G$138)+($L$199*Visualisation!$G$138)+($L$200*Visualisation!$G$138)+($L$201*Visualisation!$G$138))*$BD$86</f>
        <v>0</v>
      </c>
      <c r="CK176" s="21">
        <f>($C$195*Visualisation!$G$138)+($D$195*Visualisation!$G$138)+($E$195*Visualisation!$G$138)+($F$195*Visualisation!$G$138)+($G$195*Visualisation!$G$138)+($H$195*Visualisation!$G$138)+($I$195*Visualisation!$G$138)+($J$195*Visualisation!$G$138)+($K$195*Visualisation!$G$138)+($L$195*Visualisation!$G$138)+($M$195*Visualisation!$G$138)+($N$195*Visualisation!$G$138)+($O$195*Visualisation!$G$138)+($P$195*Visualisation!$G$138)+($Q$195*Visualisation!$G$138)+($R$195*Visualisation!$G$138)</f>
        <v>0</v>
      </c>
      <c r="CL176" s="2"/>
      <c r="CN176" s="21">
        <f>(($M$186*Visualisation!$G$138)+($M$187*Visualisation!$G$138)+($M$188*Visualisation!$G$138)+($M$189*Visualisation!$G$138)+($M$190*Visualisation!$G$138)+($M$191*Visualisation!$G$138)+($M$192*Visualisation!$G$138)+($M$193*Visualisation!$G$138)+($M$194*Visualisation!$G$138)+($M$195*Visualisation!$G$138)+($M$196*Visualisation!$G$138)+($M$197*Visualisation!$G$138)+($M$198*Visualisation!$G$138)+($M$199*Visualisation!$G$138)+($M$200*Visualisation!$G$138)+($M$201*Visualisation!$G$138))*$BD$86</f>
        <v>0</v>
      </c>
      <c r="CO176" s="21">
        <f>($C$196*Visualisation!$G$138)+($D$196*Visualisation!$G$138)+($E$196*Visualisation!$G$138)+($F$196*Visualisation!$G$138)+($G$196*Visualisation!$G$138)+($H$196*Visualisation!$G$138)+($I$196*Visualisation!$G$138)+($J$196*Visualisation!$G$138)+($K$196*Visualisation!$G$138)+($L$196*Visualisation!$G$138)+($M$196*Visualisation!$G$138)+($N$196*Visualisation!$G$138)+($O$196*Visualisation!$G$138)+($P$196*Visualisation!$G$138)+($Q$196*Visualisation!$G$138)+($R$196*Visualisation!$G$138)</f>
        <v>0</v>
      </c>
      <c r="CP176" s="2"/>
      <c r="CR176" s="21">
        <f>(($N$186*Visualisation!$G$138)+($N$187*Visualisation!$G$138)+($N$188*Visualisation!$G$138)+($N$189*Visualisation!$G$138)+($N$190*Visualisation!$G$138)+($N$191*Visualisation!$G$138)+($N$192*Visualisation!$G$138)+($N$193*Visualisation!$G$138)+($N$194*Visualisation!$G$138)+($N$195*Visualisation!$G$138)+($N$196*Visualisation!$G$138)+($N$197*Visualisation!$G$138)+($N$198*Visualisation!$G$138)+($N$199*Visualisation!$G$138)+($N$200*Visualisation!$G$138)+($N$201*Visualisation!$G$138))*$BD$86</f>
        <v>0</v>
      </c>
      <c r="CS176" s="21">
        <f>($C$197*Visualisation!$G$138)+($D$197*Visualisation!$G$138)+($E$197*Visualisation!$G$138)+($F$197*Visualisation!$G$138)+($G$197*Visualisation!$G$138)+($H$197*Visualisation!$G$138)+($I$197*Visualisation!$G$138)+($J$197*Visualisation!$G$138)+($K$197*Visualisation!$G$138)+($L$197*Visualisation!$G$138)+($M$197*Visualisation!$G$138)+($N$197*Visualisation!$G$138)+($O$197*Visualisation!$G$138)+($P$197*Visualisation!$G$138)+($Q$197*Visualisation!$G$138)+($R$197*Visualisation!$G$138)</f>
        <v>0</v>
      </c>
      <c r="CT176" s="2"/>
      <c r="CV176" s="21">
        <f>(($O$186*Visualisation!$G$138)+($O$187*Visualisation!$G$138)+($O$188*Visualisation!$G$138)+($O$189*Visualisation!$G$138)+($O$190*Visualisation!$G$138)+($O$191*Visualisation!$G$138)+($O$192*Visualisation!$G$138)+($O$193*Visualisation!$G$138)+($O$194*Visualisation!$G$138)+($O$195*Visualisation!$G$138)+($O$196*Visualisation!$G$138)+($O$197*Visualisation!$G$138)+($O$198*Visualisation!$G$138)+($O$199*Visualisation!$G$138)+($O$200*Visualisation!$G$138)+($O$201*Visualisation!$G$138))*$BD$86</f>
        <v>0</v>
      </c>
      <c r="CW176" s="21">
        <f>($C$198*Visualisation!$G$138)+($D$198*Visualisation!$G$138)+($E$198*Visualisation!$G$138)+($F$198*Visualisation!$G$138)+($G$198*Visualisation!$G$138)+($H$198*Visualisation!$G$138)+($I$198*Visualisation!$G$138)+($J$198*Visualisation!$G$138)+($K$198*Visualisation!$G$138)+($L$198*Visualisation!$G$138)+($M$198*Visualisation!$G$138)+($N$198*Visualisation!$G$138)+($O$198*Visualisation!$G$138)+($P$198*Visualisation!$G$138)+($Q$198*Visualisation!$G$138)+($R$198*Visualisation!$G$138)</f>
        <v>0</v>
      </c>
      <c r="CX176" s="2"/>
      <c r="CZ176" s="21">
        <f>(($P$186*Visualisation!$G$138)+($P$187*Visualisation!$G$138)+($P$188*Visualisation!$G$138)+($P$189*Visualisation!$G$138)+($P$190*Visualisation!$G$138)+($P$191*Visualisation!$G$138)+($P$192*Visualisation!$G$138)+($P$193*Visualisation!$G$138)+($P$194*Visualisation!$G$138)+($P$195*Visualisation!$G$138)+($P$196*Visualisation!$G$138)+($P$197*Visualisation!$G$138)+($P$198*Visualisation!$G$138)+($P$199*Visualisation!$G$138)+($P$200*Visualisation!$G$138)+($P$201*Visualisation!$G$138))*$BD$86</f>
        <v>0</v>
      </c>
      <c r="DA176" s="21">
        <f>($C$199*Visualisation!$G$138)+($D$199*Visualisation!$G$138)+($E$199*Visualisation!$G$138)+($F$199*Visualisation!$G$138)+($G$199*Visualisation!$G$138)+($H$199*Visualisation!$G$138)+($I$199*Visualisation!$G$138)+($J$199*Visualisation!$G$138)+($K$199*Visualisation!$G$138)+($L$199*Visualisation!$G$138)+($M$199*Visualisation!$G$138)+($N$199*Visualisation!$G$138)+($O$199*Visualisation!$G$138)+($P$199*Visualisation!$G$138)+($Q$199*Visualisation!$G$138)+($R$199*Visualisation!$G$138)</f>
        <v>0</v>
      </c>
      <c r="DB176" s="2"/>
      <c r="DD176" s="21">
        <f>(($Q$186*Visualisation!$G$138)+($Q$187*Visualisation!$G$138)+($Q$188*Visualisation!$G$138)+($Q$189*Visualisation!$G$138)+($Q$190*Visualisation!$G$138)+($Q$191*Visualisation!$G$138)+($Q$192*Visualisation!$G$138)+($Q$193*Visualisation!$G$138)+($Q$194*Visualisation!$G$138)+($Q$195*Visualisation!$G$138)+($Q$196*Visualisation!$G$138)+($Q$197*Visualisation!$G$138)+($Q$198*Visualisation!$G$138)+($Q$199*Visualisation!$G$138)+($Q$200*Visualisation!$G$138)+($Q$201*Visualisation!$G$138))*$BD$86</f>
        <v>0</v>
      </c>
      <c r="DE176" s="21">
        <f>($C$200*Visualisation!$G$138)+($D$200*Visualisation!$G$138)+($E$200*Visualisation!$G$138)+($F$200*Visualisation!$G$138)+($G$200*Visualisation!$G$138)+($H$200*Visualisation!$G$138)+($I$200*Visualisation!$G$138)+($J$200*Visualisation!$G$138)+($K$200*Visualisation!$G$138)+($L$200*Visualisation!$G$138)+($M$200*Visualisation!$G$138)+($N$200*Visualisation!$G$138)+($O$200*Visualisation!$G$138)+($P$200*Visualisation!$G$138)+($Q$200*Visualisation!$G$138)+($R$200*Visualisation!$G$138)</f>
        <v>0</v>
      </c>
      <c r="DF176" s="2"/>
      <c r="DH176" s="21">
        <f>(($R$186*Visualisation!$G$138)+($R$187*Visualisation!$G$138)+($R$188*Visualisation!$G$138)+($R$189*Visualisation!$G$138)+($R$190*Visualisation!$G$138)+($R$191*Visualisation!$G$138)+($R$192*Visualisation!$G$138)+($R$193*Visualisation!$G$138)+($R$194*Visualisation!$G$138)+($R$195*Visualisation!$G$138)+($R$196*Visualisation!$G$138)+($R$197*Visualisation!$G$138)+($R$198*Visualisation!$G$138)+($R$199*Visualisation!$G$138)+($R$200*Visualisation!$G$138)+($R$201*Visualisation!$G$138))*$BD$86</f>
        <v>0</v>
      </c>
      <c r="DI176" s="21">
        <f>($C$201*Visualisation!$G$138)+($D$201*Visualisation!$G$138)+($E$201*Visualisation!$G$138)+($F$201*Visualisation!$G$138)+($G$201*Visualisation!$G$138)+($H$201*Visualisation!$G$138)+($I$201*Visualisation!$G$138)+($J$201*Visualisation!$G$138)+($K$201*Visualisation!$G$138)+($L$201*Visualisation!$G$138)+($M$201*Visualisation!$G$138)+($N$201*Visualisation!$G$138)+($O$201*Visualisation!$G$138)+($P$201*Visualisation!$G$138)+($Q$201*Visualisation!$G$138)+($R$201*Visualisation!$G$138)</f>
        <v>0</v>
      </c>
      <c r="DJ176" s="2"/>
      <c r="DO176" s="253"/>
    </row>
    <row r="177" spans="1:119" ht="15.75">
      <c r="A177" s="35" t="s">
        <v>89</v>
      </c>
      <c r="B177" s="159" t="s">
        <v>85</v>
      </c>
      <c r="C177" s="163">
        <f>IF((Visualisation!E$68-Visualisation!$Q$68)&gt;0,(1-(EXP(-(((Visualisation!E$68-Visualisation!$Q$68)^2)/(2*($T$164^2)))))),0)</f>
        <v>0.63250517481936019</v>
      </c>
      <c r="D177" s="163">
        <f>IF((Visualisation!F$68-Visualisation!$Q$68)&gt;0,(1-(EXP(-(((Visualisation!F$68-Visualisation!$Q$68)^2)/(2*($T$164^2)))))),0)</f>
        <v>0.65527013764596842</v>
      </c>
      <c r="E177" s="163">
        <f>IF((Visualisation!G$68-Visualisation!$Q$68)&gt;0,(1-(EXP(-(((Visualisation!G$68-Visualisation!$Q$68)^2)/(2*($T$164^2)))))),0)</f>
        <v>0.87311434979724556</v>
      </c>
      <c r="F177" s="163">
        <f>IF((Visualisation!H$68-Visualisation!$Q$68)&gt;0,(1-(EXP(-(((Visualisation!H$68-Visualisation!$Q$68)^2)/(2*($T$164^2)))))),0)</f>
        <v>0.6456457382952796</v>
      </c>
      <c r="G177" s="163">
        <f>IF((Visualisation!I$68-Visualisation!$Q$68)&gt;0,(1-(EXP(-(((Visualisation!I$68-Visualisation!$Q$68)^2)/(2*($T$164^2)))))),0)</f>
        <v>0.64700612629801957</v>
      </c>
      <c r="H177" s="163">
        <f>IF((Visualisation!J$68-Visualisation!$Q$68)&gt;0,(1-(EXP(-(((Visualisation!J$68-Visualisation!$Q$68)^2)/(2*($T$164^2)))))),0)</f>
        <v>0.75100229288350306</v>
      </c>
      <c r="I177" s="163">
        <f>IF((Visualisation!K$68-Visualisation!$Q$68)&gt;0,(1-(EXP(-(((Visualisation!K$68-Visualisation!$Q$68)^2)/(2*($T$164^2)))))),0)</f>
        <v>0.67320705590739283</v>
      </c>
      <c r="J177" s="163">
        <f>IF((Visualisation!L$68-Visualisation!$Q$68)&gt;0,(1-(EXP(-(((Visualisation!L$68-Visualisation!$Q$68)^2)/(2*($T$164^2)))))),0)</f>
        <v>0.61830597819416055</v>
      </c>
      <c r="K177" s="163">
        <f>IF((Visualisation!M$68-Visualisation!$Q$68)&gt;0,(1-(EXP(-(((Visualisation!M$68-Visualisation!$Q$68)^2)/(2*($T$164^2)))))),0)</f>
        <v>0.98878512210332681</v>
      </c>
      <c r="L177" s="163">
        <f>IF((Visualisation!N$68-Visualisation!$Q$68)&gt;0,(1-(EXP(-(((Visualisation!N$68-Visualisation!$Q$68)^2)/(2*($T$164^2)))))),0)</f>
        <v>0.70650174518159159</v>
      </c>
      <c r="M177" s="163">
        <f>IF((Visualisation!O$68-Visualisation!$Q$68)&gt;0,(1-(EXP(-(((Visualisation!O$68-Visualisation!$Q$68)^2)/(2*($T$164^2)))))),0)</f>
        <v>0.60849029363790552</v>
      </c>
      <c r="N177" s="163">
        <f>IF((Visualisation!P$68-Visualisation!$Q$68)&gt;0,(1-(EXP(-(((Visualisation!P$68-Visualisation!$Q$68)^2)/(2*($T$164^2)))))),0)</f>
        <v>0.93422800307352094</v>
      </c>
      <c r="O177" s="163">
        <f>IF((Visualisation!Q$68-Visualisation!$Q$68)&gt;0,(1-(EXP(-(((Visualisation!Q$68-Visualisation!$Q$68)^2)/(2*($T$164^2)))))),0)</f>
        <v>0</v>
      </c>
      <c r="P177" s="163">
        <f>IF((Visualisation!R$68-Visualisation!$Q$68)&gt;0,(1-(EXP(-(((Visualisation!R$68-Visualisation!$Q$68)^2)/(2*($T$164^2)))))),0)</f>
        <v>0.75407856848219112</v>
      </c>
      <c r="Q177" s="163">
        <f>IF((Visualisation!S$68-Visualisation!$Q$68)&gt;0,(1-(EXP(-(((Visualisation!S$68-Visualisation!$Q$68)^2)/(2*($T$164^2)))))),0)</f>
        <v>0.67397968041159007</v>
      </c>
      <c r="R177" s="163">
        <f>IF((Visualisation!T$68-Visualisation!$Q$68)&gt;0,(1-(EXP(-(((Visualisation!T$68-Visualisation!$Q$68)^2)/(2*($T$164^2)))))),0)</f>
        <v>0.55379827525638636</v>
      </c>
      <c r="S177" s="1"/>
      <c r="T177" s="1"/>
      <c r="U177" s="1"/>
      <c r="V177" s="1"/>
      <c r="W177" s="249"/>
      <c r="X177" s="2"/>
      <c r="Y177" s="2"/>
      <c r="Z177" s="2"/>
      <c r="AA177" s="188" t="s">
        <v>362</v>
      </c>
      <c r="AB177" s="21">
        <f>IFERROR((C87*Visualisation!$V$117)+(C108*Visualisation!$V$118)+(C129*Visualisation!$V$119)+(C150*Visualisation!$V$120)+(C171*Visualisation!$V$121)+(C192*Visualisation!$V$122)+(C213*Visualisation!$V$123)+(C234*Visualisation!$V$124)+(C255*Visualisation!$V$125),"-")</f>
        <v>0</v>
      </c>
      <c r="AC177" s="21">
        <f>IFERROR((D87*Visualisation!$V$117)+(D108*Visualisation!$V$118)+(D129*Visualisation!$V$119)+(D150*Visualisation!$V$120)+(D171*Visualisation!$V$121)+(D192*Visualisation!$V$122)+(D213*Visualisation!$V$123)+(D234*Visualisation!$V$124)+(D255*Visualisation!$V$125),"-")</f>
        <v>0</v>
      </c>
      <c r="AD177" s="21">
        <f>IFERROR((E87*Visualisation!$V$117)+(E108*Visualisation!$V$118)+(E129*Visualisation!$V$119)+(E150*Visualisation!$V$120)+(E171*Visualisation!$V$121)+(E192*Visualisation!$V$122)+(E213*Visualisation!$V$123)+(E234*Visualisation!$V$124)+(E255*Visualisation!$V$125),"-")</f>
        <v>0</v>
      </c>
      <c r="AE177" s="21">
        <f>IFERROR((F87*Visualisation!$V$117)+(F108*Visualisation!$V$118)+(F129*Visualisation!$V$119)+(F150*Visualisation!$V$120)+(F171*Visualisation!$V$121)+(F192*Visualisation!$V$122)+(F213*Visualisation!$V$123)+(F234*Visualisation!$V$124)+(F255*Visualisation!$V$125),"-")</f>
        <v>0</v>
      </c>
      <c r="AF177" s="21">
        <f>IFERROR((G87*Visualisation!$V$117)+(G108*Visualisation!$V$118)+(G129*Visualisation!$V$119)+(G150*Visualisation!$V$120)+(G171*Visualisation!$V$121)+(G192*Visualisation!$V$122)+(G213*Visualisation!$V$123)+(G234*Visualisation!$V$124)+(G255*Visualisation!$V$125),"-")</f>
        <v>0</v>
      </c>
      <c r="AG177" s="21">
        <f>IFERROR((H87*Visualisation!$V$117)+(H108*Visualisation!$V$118)+(H129*Visualisation!$V$119)+(H150*Visualisation!$V$120)+(H171*Visualisation!$V$121)+(H192*Visualisation!$V$122)+(H213*Visualisation!$V$123)+(H234*Visualisation!$V$124)+(H255*Visualisation!$V$125),"-")</f>
        <v>0</v>
      </c>
      <c r="AH177" s="21">
        <f>IFERROR((I87*Visualisation!$V$117)+(I108*Visualisation!$V$118)+(I129*Visualisation!$V$119)+(I150*Visualisation!$V$120)+(I171*Visualisation!$V$121)+(I192*Visualisation!$V$122)+(I213*Visualisation!$V$123)+(I234*Visualisation!$V$124)+(I255*Visualisation!$V$125),"-")</f>
        <v>0</v>
      </c>
      <c r="AI177" s="21">
        <f>IFERROR((J87*Visualisation!$V$117)+(J108*Visualisation!$V$118)+(J129*Visualisation!$V$119)+(J150*Visualisation!$V$120)+(J171*Visualisation!$V$121)+(J192*Visualisation!$V$122)+(J213*Visualisation!$V$123)+(J234*Visualisation!$V$124)+(J255*Visualisation!$V$125),"-")</f>
        <v>0</v>
      </c>
      <c r="AJ177" s="21">
        <f>IFERROR((K87*Visualisation!$V$117)+(K108*Visualisation!$V$118)+(K129*Visualisation!$V$119)+(K150*Visualisation!$V$120)+(K171*Visualisation!$V$121)+(K192*Visualisation!$V$122)+(K213*Visualisation!$V$123)+(K234*Visualisation!$V$124)+(K255*Visualisation!$V$125),"-")</f>
        <v>0</v>
      </c>
      <c r="AK177" s="21">
        <f>IFERROR((L87*Visualisation!$V$117)+(L108*Visualisation!$V$118)+(L129*Visualisation!$V$119)+(L150*Visualisation!$V$120)+(L171*Visualisation!$V$121)+(L192*Visualisation!$V$122)+(L213*Visualisation!$V$123)+(L234*Visualisation!$V$124)+(L255*Visualisation!$V$125),"-")</f>
        <v>0</v>
      </c>
      <c r="AL177" s="21">
        <f>IFERROR((M87*Visualisation!$V$117)+(M108*Visualisation!$V$118)+(M129*Visualisation!$V$119)+(M150*Visualisation!$V$120)+(M171*Visualisation!$V$121)+(M192*Visualisation!$V$122)+(M213*Visualisation!$V$123)+(M234*Visualisation!$V$124)+(M255*Visualisation!$V$125),"-")</f>
        <v>0</v>
      </c>
      <c r="AM177" s="21">
        <f>IFERROR((N87*Visualisation!$V$117)+(N108*Visualisation!$V$118)+(N129*Visualisation!$V$119)+(N150*Visualisation!$V$120)+(N171*Visualisation!$V$121)+(N192*Visualisation!$V$122)+(N213*Visualisation!$V$123)+(N234*Visualisation!$V$124)+(N255*Visualisation!$V$125),"-")</f>
        <v>0</v>
      </c>
      <c r="AN177" s="21">
        <f>IFERROR((O87*Visualisation!$V$117)+(O108*Visualisation!$V$118)+(O129*Visualisation!$V$119)+(O150*Visualisation!$V$120)+(O171*Visualisation!$V$121)+(O192*Visualisation!$V$122)+(O213*Visualisation!$V$123)+(O234*Visualisation!$V$124)+(O255*Visualisation!$V$125),"-")</f>
        <v>0</v>
      </c>
      <c r="AO177" s="21">
        <f>IFERROR((P87*Visualisation!$V$117)+(P108*Visualisation!$V$118)+(P129*Visualisation!$V$119)+(P150*Visualisation!$V$120)+(P171*Visualisation!$V$121)+(P192*Visualisation!$V$122)+(P213*Visualisation!$V$123)+(P234*Visualisation!$V$124)+(P255*Visualisation!$V$125),"-")</f>
        <v>0</v>
      </c>
      <c r="AP177" s="21">
        <f>IFERROR((Q87*Visualisation!$V$117)+(Q108*Visualisation!$V$118)+(Q129*Visualisation!$V$119)+(Q150*Visualisation!$V$120)+(Q171*Visualisation!$V$121)+(Q192*Visualisation!$V$122)+(Q213*Visualisation!$V$123)+(Q234*Visualisation!$V$124)+(Q255*Visualisation!$V$125),"-")</f>
        <v>0</v>
      </c>
      <c r="AQ177" s="202">
        <f>IFERROR((R87*Visualisation!$V$117)+(R108*Visualisation!$V$118)+(R129*Visualisation!$V$119)+(R150*Visualisation!$V$120)+(R171*Visualisation!$V$121)+(R192*Visualisation!$V$122)+(R213*Visualisation!$V$123)+(R234*Visualisation!$V$124)+(R255*Visualisation!$V$125),"-")</f>
        <v>0</v>
      </c>
      <c r="AR177" s="21">
        <f t="shared" si="18"/>
        <v>0</v>
      </c>
      <c r="AS177" s="1"/>
      <c r="AT177" s="1"/>
      <c r="AU177" s="1"/>
      <c r="AV177" s="249"/>
      <c r="AX177" s="1"/>
      <c r="AY177" s="75" t="s">
        <v>259</v>
      </c>
      <c r="AZ177" s="21">
        <f>(($C$207*Visualisation!$G$139)+($C$208*Visualisation!$G$139)+($C$209*Visualisation!$G$139)+($C$210*Visualisation!$G$139)+($C$211*Visualisation!$G$139)+($C$212*Visualisation!$G$139)+($C$213*Visualisation!$G$139)+($C$214*Visualisation!$G$139)+($C$215*Visualisation!$G$139)+($C$216*Visualisation!$G$139)+($C$217*Visualisation!$G$139)+($C$218*Visualisation!$G$139)+($C$219*Visualisation!$G$139)+($C$220*Visualisation!$G$139)+($C$221*Visualisation!$G$139)+($C$222*Visualisation!$G$139))*$BD$86</f>
        <v>0</v>
      </c>
      <c r="BA177" s="21">
        <f>($C$207*Visualisation!$G$139)+($D$207*Visualisation!$G$139)+($E$207*Visualisation!$G$139)+($F$207*Visualisation!$G$139)+($G$207*Visualisation!$G$139)+($H$207*Visualisation!$G$139)+($I$207*Visualisation!$G$139)+($J$207*Visualisation!$G$139)+($K$207*Visualisation!$G$139)+($L$207*Visualisation!$G$139)+($M$207*Visualisation!$G$139)+($N$207*Visualisation!$G$139)+($O$207*Visualisation!$G$139)+($P$207*Visualisation!$G$139)+($Q$207*Visualisation!$G$139)+($R$207*Visualisation!$G$139)</f>
        <v>0</v>
      </c>
      <c r="BB177" s="21"/>
      <c r="BC177" s="21"/>
      <c r="BD177" s="21">
        <f>(($D$207*Visualisation!$G$139)+($D$208*Visualisation!$G$139)+($D$209*Visualisation!$G$139)+($D$210*Visualisation!$G$139)+($D$211*Visualisation!$G$139)+($D$212*Visualisation!$G$139)+($D$213*Visualisation!$G$139)+($D$214*Visualisation!$G$139)+($D$215*Visualisation!$G$139)+($D$216*Visualisation!$G$139)+($D$217*Visualisation!$G$139)+($D$218*Visualisation!$G$139)+($D$219*Visualisation!$G$139)+($D$220*Visualisation!$G$139)+($D$221*Visualisation!$G$139)+($D$222*Visualisation!$G$139))*$BD$86</f>
        <v>0</v>
      </c>
      <c r="BE177" s="21">
        <f>($C$208*Visualisation!$G$139)+($D$208*Visualisation!$G$139)+($E$208*Visualisation!$G$139)+($F$208*Visualisation!$G$139)+($G$208*Visualisation!$G$139)+($H$208*Visualisation!$G$139)+($I$208*Visualisation!$G$139)+($J$208*Visualisation!$G$139)+($K$208*Visualisation!$G$139)+($L$208*Visualisation!$G$139)+($M$208*Visualisation!$G$139)+($N$208*Visualisation!$G$139)+($O$208*Visualisation!$G$139)+($P$208*Visualisation!$G$139)+($Q$208*Visualisation!$G$139)+($R$208*Visualisation!$G$139)</f>
        <v>0</v>
      </c>
      <c r="BF177" s="21"/>
      <c r="BG177" s="21"/>
      <c r="BH177" s="21">
        <f>(($E$207*Visualisation!$G$139)+($E$208*Visualisation!$G$139)+($E$209*Visualisation!$G$139)+($E$210*Visualisation!$G$139)+($E$211*Visualisation!$G$139)+($E$212*Visualisation!$G$139)+($E$213*Visualisation!$G$139)+($E$214*Visualisation!$G$139)+($E$215*Visualisation!$G$139)+($E$216*Visualisation!$G$139)+($E$217*Visualisation!$G$139)+($E$218*Visualisation!$G$139)+($E$219*Visualisation!$G$139)+($E$220*Visualisation!$G$139)+($E$221*Visualisation!$G$139)+($E$222*Visualisation!$G$139))*$BD$86</f>
        <v>0</v>
      </c>
      <c r="BI177" s="21">
        <f>($C$209*Visualisation!$G$139)+($D$209*Visualisation!$G$139)+($E$209*Visualisation!$G$139)+($F$209*Visualisation!$G$139)+($G$209*Visualisation!$G$139)+($H$209*Visualisation!$G$139)+($I$209*Visualisation!$G$139)+($J$209*Visualisation!$G$139)+($K$209*Visualisation!$G$139)+($L$209*Visualisation!$G$139)+($M$209*Visualisation!$G$139)+($N$209*Visualisation!$G$139)+($O$209*Visualisation!$G$139)+($P$209*Visualisation!$G$139)+($Q$209*Visualisation!$G$139)+($R$209*Visualisation!$G$139)</f>
        <v>0</v>
      </c>
      <c r="BJ177" s="21"/>
      <c r="BK177" s="21"/>
      <c r="BL177" s="21">
        <f>(($F$207*Visualisation!$G$139)+($F$208*Visualisation!$G$139)+($F$209*Visualisation!$G$139)+($F$210*Visualisation!$G$139)+($F$211*Visualisation!$G$139)+($F$212*Visualisation!$G$139)+($F$213*Visualisation!$G$139)+($F$214*Visualisation!$G$139)+($F$215*Visualisation!$G$139)+($F$216*Visualisation!$G$139)+($F$217*Visualisation!$G$139)+($F$218*Visualisation!$G$139)+($F$219*Visualisation!$G$139)+($F$220*Visualisation!$G$139)+($F$221*Visualisation!$G$139)+($F$222*Visualisation!$G$139))*$BD$86</f>
        <v>0</v>
      </c>
      <c r="BM177" s="21">
        <f>($C$210*Visualisation!$G$139)+($D$210*Visualisation!$G$139)+($E$210*Visualisation!$G$139)+($F$210*Visualisation!$G$139)+($G$210*Visualisation!$G$139)+($H$210*Visualisation!$G$139)+($I$210*Visualisation!$G$139)+($J$210*Visualisation!$G$139)+($K$210*Visualisation!$G$139)+($L$210*Visualisation!$G$139)+($M$210*Visualisation!$G$139)+($N$210*Visualisation!$G$139)+($O$210*Visualisation!$G$139)+($P$210*Visualisation!$G$139)+($Q$210*Visualisation!$G$139)+($R$210*Visualisation!$G$139)</f>
        <v>0</v>
      </c>
      <c r="BN177" s="21"/>
      <c r="BO177" s="21"/>
      <c r="BP177" s="21">
        <f>(($G$207*Visualisation!$G$139)+($G$208*Visualisation!$G$139)+($G$209*Visualisation!$G$139)+($G$210*Visualisation!$G$139)+($G$211*Visualisation!$G$139)+($G$212*Visualisation!$G$139)+($G$213*Visualisation!$G$139)+($G$214*Visualisation!$G$139)+($G$215*Visualisation!$G$139)+($G$216*Visualisation!$G$139)+($G$217*Visualisation!$G$139)+($G$218*Visualisation!$G$139)+($G$219*Visualisation!$G$139)+($G$220*Visualisation!$G$139)+($G$221*Visualisation!$G$139)+($G$222*Visualisation!$G$139))*$BD$86</f>
        <v>0</v>
      </c>
      <c r="BQ177" s="21">
        <f>($C$211*Visualisation!$G$139)+($D$211*Visualisation!$G$139)+($E$211*Visualisation!$G$139)+($F$211*Visualisation!$G$139)+($G$211*Visualisation!$G$139)+($H$211*Visualisation!$G$139)+($I$211*Visualisation!$G$139)+($J$211*Visualisation!$G$139)+($K$211*Visualisation!$G$139)+($L$211*Visualisation!$G$139)+($M$211*Visualisation!$G$139)+($N$211*Visualisation!$G$139)+($O$211*Visualisation!$G$139)+($P$211*Visualisation!$G$139)+($Q$211*Visualisation!$G$139)+($R$211*Visualisation!$G$139)</f>
        <v>0</v>
      </c>
      <c r="BR177" s="21"/>
      <c r="BS177" s="21"/>
      <c r="BT177" s="21">
        <f>(($H$207*Visualisation!$G$139)+($H$208*Visualisation!$G$139)+($H$209*Visualisation!$G$139)+($H$210*Visualisation!$G$139)+($H$211*Visualisation!$G$139)+($H$212*Visualisation!$G$139)+($H$213*Visualisation!$G$139)+($H$214*Visualisation!$G$139)+($H$215*Visualisation!$G$139)+($H$216*Visualisation!$G$139)+($H$217*Visualisation!$G$139)+($H$218*Visualisation!$G$139)+($H$219*Visualisation!$G$139)+($H$220*Visualisation!$G$139)+($H$221*Visualisation!$G$139)+($H$222*Visualisation!$G$139))*$BD$86</f>
        <v>0</v>
      </c>
      <c r="BU177" s="21">
        <f>($C$212*Visualisation!$G$139)+($D$212*Visualisation!$G$139)+($E$212*Visualisation!$G$139)+($F$212*Visualisation!$G$139)+($G$212*Visualisation!$G$139)+($H$212*Visualisation!$G$139)+($I$212*Visualisation!$G$139)+($J$212*Visualisation!$G$139)+($K$212*Visualisation!$G$139)+($L$212*Visualisation!$G$139)+($M$212*Visualisation!$G$139)+($N$212*Visualisation!$G$139)+($O$212*Visualisation!$G$139)+($P$212*Visualisation!$G$139)+($Q$212*Visualisation!$G$139)+($R$212*Visualisation!$G$139)</f>
        <v>0</v>
      </c>
      <c r="BV177" s="21"/>
      <c r="BW177" s="21"/>
      <c r="BX177" s="21">
        <f>(($I$207*Visualisation!$G$139)+($I$208*Visualisation!$G$139)+($I$209*Visualisation!$G$139)+($I$210*Visualisation!$G$139)+($I$211*Visualisation!$G$139)+($I$212*Visualisation!$G$139)+($I$213*Visualisation!$G$139)+($I$214*Visualisation!$G$139)+($I$215*Visualisation!$G$139)+($I$216*Visualisation!$G$139)+($I$217*Visualisation!$G$139)+($I$218*Visualisation!$G$139)+($I$219*Visualisation!$G$139)+($I$220*Visualisation!$G$139)+($I$221*Visualisation!$G$139)+($I$222*Visualisation!$G$139))*$BD$86</f>
        <v>0</v>
      </c>
      <c r="BY177" s="21">
        <f>($C$213*Visualisation!$G$139)+($D$213*Visualisation!$G$139)+($E$213*Visualisation!$G$139)+($F$213*Visualisation!$G$139)+($G$213*Visualisation!$G$139)+($H$213*Visualisation!$G$139)+($I$213*Visualisation!$G$139)+($J$213*Visualisation!$G$139)+($K$213*Visualisation!$G$139)+($L$213*Visualisation!$G$139)+($M$213*Visualisation!$G$139)+($N$213*Visualisation!$G$139)+($O$213*Visualisation!$G$139)+($P$213*Visualisation!$G$139)+($Q$213*Visualisation!$G$139)+($R$213*Visualisation!$G$139)</f>
        <v>0</v>
      </c>
      <c r="BZ177" s="2"/>
      <c r="CB177" s="21">
        <f>(($J$207*Visualisation!$G$139)+($J$208*Visualisation!$G$139)+($J$209*Visualisation!$G$139)+($J$210*Visualisation!$G$139)+($J$211*Visualisation!$G$139)+($J$212*Visualisation!$G$139)+($J$213*Visualisation!$G$139)+($J$214*Visualisation!$G$139)+($J$215*Visualisation!$G$139)+($J$216*Visualisation!$G$139)+($J$217*Visualisation!$G$139)+($J$218*Visualisation!$G$139)+($J$219*Visualisation!$G$139)+($J$220*Visualisation!$G$139)+($J$221*Visualisation!$G$139)+($J$222*Visualisation!$G$139))*$BD$86</f>
        <v>0</v>
      </c>
      <c r="CC177" s="21">
        <f>($C$214*Visualisation!$G$139)+($D$214*Visualisation!$G$139)+($E$214*Visualisation!$G$139)+($F$214*Visualisation!$G$139)+($G$214*Visualisation!$G$139)+($H$214*Visualisation!$G$139)+($I$214*Visualisation!$G$139)+($J$214*Visualisation!$G$139)+($K$214*Visualisation!$G$139)+($L$214*Visualisation!$G$139)+($M$214*Visualisation!$G$139)+($N$214*Visualisation!$G$139)+($O$214*Visualisation!$G$139)+($P$214*Visualisation!$G$139)+($Q$214*Visualisation!$G$139)+($R$214*Visualisation!$G$139)</f>
        <v>0</v>
      </c>
      <c r="CD177" s="2"/>
      <c r="CF177" s="21">
        <f>(($K$207*Visualisation!$G$139)+($K$208*Visualisation!$G$139)+($K$209*Visualisation!$G$139)+($K$210*Visualisation!$G$139)+($K$211*Visualisation!$G$139)+($K$212*Visualisation!$G$139)+($K$213*Visualisation!$G$139)+($K$214*Visualisation!$G$139)+($K$215*Visualisation!$G$139)+($K$216*Visualisation!$G$139)+($K$217*Visualisation!$G$139)+($K$218*Visualisation!$G$139)+($K$219*Visualisation!$G$139)+($K$220*Visualisation!$G$139)+($K$221*Visualisation!$G$139)+($K$222*Visualisation!$G$139))*$BD$86</f>
        <v>0</v>
      </c>
      <c r="CG177" s="21">
        <f>($C$215*Visualisation!$G$139)+($D$215*Visualisation!$G$139)+($E$215*Visualisation!$G$139)+($F$215*Visualisation!$G$139)+($G$215*Visualisation!$G$139)+($H$215*Visualisation!$G$139)+($I$215*Visualisation!$G$139)+($J$215*Visualisation!$G$139)+($K$215*Visualisation!$G$139)+($L$215*Visualisation!$G$139)+($M$215*Visualisation!$G$139)+($N$215*Visualisation!$G$139)+($O$215*Visualisation!$G$139)+($P$215*Visualisation!$G$139)+($Q$215*Visualisation!$G$139)+($R$215*Visualisation!$G$139)</f>
        <v>0</v>
      </c>
      <c r="CH177" s="2"/>
      <c r="CJ177" s="21">
        <f>(($L$207*Visualisation!$G$139)+($L$208*Visualisation!$G$139)+($L$209*Visualisation!$G$139)+($L$210*Visualisation!$G$139)+($L$211*Visualisation!$G$139)+($L$212*Visualisation!$G$139)+($L$213*Visualisation!$G$139)+($L$214*Visualisation!$G$139)+($L$215*Visualisation!$G$139)+($L$216*Visualisation!$G$139)+($L$217*Visualisation!$G$139)+($L$218*Visualisation!$G$139)+($L$219*Visualisation!$G$139)+($L$220*Visualisation!$G$139)+($L$221*Visualisation!$G$139)+($L$222*Visualisation!$G$139))*$BD$86</f>
        <v>0</v>
      </c>
      <c r="CK177" s="21">
        <f>($C$216*Visualisation!$G$139)+($D$216*Visualisation!$G$139)+($E$216*Visualisation!$G$139)+($F$216*Visualisation!$G$139)+($G$216*Visualisation!$G$139)+($H$216*Visualisation!$G$139)+($I$216*Visualisation!$G$139)+($J$216*Visualisation!$G$139)+($K$216*Visualisation!$G$139)+($L$216*Visualisation!$G$139)+($M$216*Visualisation!$G$139)+($N$216*Visualisation!$G$139)+($O$216*Visualisation!$G$139)+($P$216*Visualisation!$G$139)+($Q$216*Visualisation!$G$139)+($R$216*Visualisation!$G$139)</f>
        <v>0</v>
      </c>
      <c r="CL177" s="2"/>
      <c r="CN177" s="21">
        <f>(($M$207*Visualisation!$G$139)+($M$208*Visualisation!$G$139)+($M$209*Visualisation!$G$139)+($M$210*Visualisation!$G$139)+($M$211*Visualisation!$G$139)+($M$212*Visualisation!$G$139)+($M$213*Visualisation!$G$139)+($M$214*Visualisation!$G$139)+($M$215*Visualisation!$G$139)+($M$216*Visualisation!$G$139)+($M$217*Visualisation!$G$139)+($M$218*Visualisation!$G$139)+($M$219*Visualisation!$G$139)+($M$220*Visualisation!$G$139)+($M$221*Visualisation!$G$139)+($M$222*Visualisation!$G$139))*$BD$86</f>
        <v>0</v>
      </c>
      <c r="CO177" s="21">
        <f>($C$217*Visualisation!$G$139)+($D$217*Visualisation!$G$139)+($E$217*Visualisation!$G$139)+($F$217*Visualisation!$G$139)+($G$217*Visualisation!$G$139)+($H$217*Visualisation!$G$139)+($I$217*Visualisation!$G$139)+($J$217*Visualisation!$G$139)+($K$217*Visualisation!$G$139)+($L$217*Visualisation!$G$139)+($M$217*Visualisation!$G$139)+($N$217*Visualisation!$G$139)+($O$217*Visualisation!$G$139)+($P$217*Visualisation!$G$139)+($Q$217*Visualisation!$G$139)+($R$217*Visualisation!$G$139)</f>
        <v>0</v>
      </c>
      <c r="CP177" s="2"/>
      <c r="CR177" s="21">
        <f>(($N$207*Visualisation!$G$139)+($N$208*Visualisation!$G$139)+($N$209*Visualisation!$G$139)+($N$210*Visualisation!$G$139)+($N$211*Visualisation!$G$139)+($N$212*Visualisation!$G$139)+($N$213*Visualisation!$G$139)+($N$214*Visualisation!$G$139)+($N$215*Visualisation!$G$139)+($N$216*Visualisation!$G$139)+($N$217*Visualisation!$G$139)+($N$218*Visualisation!$G$139)+($N$219*Visualisation!$G$139)+($N$220*Visualisation!$G$139)+($N$221*Visualisation!$G$139)+($N$222*Visualisation!$G$139))*$BD$86</f>
        <v>0</v>
      </c>
      <c r="CS177" s="21">
        <f>($C$218*Visualisation!$G$139)+($D$218*Visualisation!$G$139)+($E$218*Visualisation!$G$139)+($F$218*Visualisation!$G$139)+($G$218*Visualisation!$G$139)+($H$218*Visualisation!$G$139)+($I$218*Visualisation!$G$139)+($J$218*Visualisation!$G$139)+($K$218*Visualisation!$G$139)+($L$218*Visualisation!$G$139)+($M$218*Visualisation!$G$139)+($N$218*Visualisation!$G$139)+($O$218*Visualisation!$G$139)+($P$218*Visualisation!$G$139)+($Q$218*Visualisation!$G$139)+($R$218*Visualisation!$G$139)</f>
        <v>0</v>
      </c>
      <c r="CT177" s="2"/>
      <c r="CV177" s="21">
        <f>(($O$207*Visualisation!$G$139)+($O$208*Visualisation!$G$139)+($O$209*Visualisation!$G$139)+($O$210*Visualisation!$G$139)+($O$211*Visualisation!$G$139)+($O$212*Visualisation!$G$139)+($O$213*Visualisation!$G$139)+($O$214*Visualisation!$G$139)+($O$215*Visualisation!$G$139)+($O$216*Visualisation!$G$139)+($O$217*Visualisation!$G$139)+($O$218*Visualisation!$G$139)+($O$219*Visualisation!$G$139)+($O$220*Visualisation!$G$139)+($O$221*Visualisation!$G$139)+($O$222*Visualisation!$G$139))*$BD$86</f>
        <v>0</v>
      </c>
      <c r="CW177" s="21">
        <f>($C$219*Visualisation!$G$139)+($D$219*Visualisation!$G$139)+($E$219*Visualisation!$G$139)+($F$219*Visualisation!$G$139)+($G$219*Visualisation!$G$139)+($H$219*Visualisation!$G$139)+($I$219*Visualisation!$G$139)+($J$219*Visualisation!$G$139)+($K$219*Visualisation!$G$139)+($L$219*Visualisation!$G$139)+($M$219*Visualisation!$G$139)+($N$219*Visualisation!$G$139)+($O$219*Visualisation!$G$139)+($P$219*Visualisation!$G$139)+($Q$219*Visualisation!$G$139)+($R$219*Visualisation!$G$139)</f>
        <v>0</v>
      </c>
      <c r="CX177" s="2"/>
      <c r="CZ177" s="21">
        <f>(($P$207*Visualisation!$G$139)+($P$208*Visualisation!$G$139)+($P$209*Visualisation!$G$139)+($P$210*Visualisation!$G$139)+($P$211*Visualisation!$G$139)+($P$212*Visualisation!$G$139)+($P$213*Visualisation!$G$139)+($P$214*Visualisation!$G$139)+($P$215*Visualisation!$G$139)+($P$216*Visualisation!$G$139)+($P$217*Visualisation!$G$139)+($P$218*Visualisation!$G$139)+($P$219*Visualisation!$G$139)+($P$220*Visualisation!$G$139)+($P$221*Visualisation!$G$139)+($P$222*Visualisation!$G$139))*$BD$86</f>
        <v>0</v>
      </c>
      <c r="DA177" s="21">
        <f>($C$220*Visualisation!$G$139)+($D$220*Visualisation!$G$139)+($E$220*Visualisation!$G$139)+($F$220*Visualisation!$G$139)+($G$220*Visualisation!$G$139)+($H$220*Visualisation!$G$139)+($I$220*Visualisation!$G$139)+($J$220*Visualisation!$G$139)+($K$220*Visualisation!$G$139)+($L$220*Visualisation!$G$139)+($M$220*Visualisation!$G$139)+($N$220*Visualisation!$G$139)+($O$220*Visualisation!$G$139)+($P$220*Visualisation!$G$139)+($Q$220*Visualisation!$G$139)+($R$220*Visualisation!$G$139)</f>
        <v>0</v>
      </c>
      <c r="DB177" s="2"/>
      <c r="DD177" s="21">
        <f>(($Q$207*Visualisation!$G$139)+($Q$208*Visualisation!$G$139)+($Q$209*Visualisation!$G$139)+($Q$210*Visualisation!$G$139)+($Q$211*Visualisation!$G$139)+($Q$212*Visualisation!$G$139)+($Q$213*Visualisation!$G$139)+($Q$214*Visualisation!$G$139)+($Q$215*Visualisation!$G$139)+($Q$216*Visualisation!$G$139)+($Q$217*Visualisation!$G$139)+($Q$218*Visualisation!$G$139)+($Q$219*Visualisation!$G$139)+($Q$220*Visualisation!$G$139)+($Q$221*Visualisation!$G$139)+($Q$222*Visualisation!$G$139))*$BD$86</f>
        <v>0</v>
      </c>
      <c r="DE177" s="21">
        <f>($C$221*Visualisation!$G$139)+($D$221*Visualisation!$G$139)+($E$221*Visualisation!$G$139)+($F$221*Visualisation!$G$139)+($G$221*Visualisation!$G$139)+($H$221*Visualisation!$G$139)+($I$221*Visualisation!$G$139)+($J$221*Visualisation!$G$139)+($K$221*Visualisation!$G$139)+($L$221*Visualisation!$G$139)+($M$221*Visualisation!$G$139)+($N$221*Visualisation!$G$139)+($O$221*Visualisation!$G$139)+($P$221*Visualisation!$G$139)+($Q$221*Visualisation!$G$139)+($R$221*Visualisation!$G$139)</f>
        <v>0</v>
      </c>
      <c r="DF177" s="2"/>
      <c r="DH177" s="21">
        <f>(($R$207*Visualisation!$G$139)+($R$208*Visualisation!$G$139)+($R$209*Visualisation!$G$139)+($R$210*Visualisation!$G$139)+($R$211*Visualisation!$G$139)+($R$212*Visualisation!$G$139)+($R$213*Visualisation!$G$139)+($R$214*Visualisation!$G$139)+($R$215*Visualisation!$G$139)+($R$216*Visualisation!$G$139)+($R$217*Visualisation!$G$139)+($R$218*Visualisation!$G$139)+($R$219*Visualisation!$G$139)+($R$220*Visualisation!$G$139)+($R$221*Visualisation!$G$139)+($R$222*Visualisation!$G$139))*$BD$86</f>
        <v>0</v>
      </c>
      <c r="DI177" s="21">
        <f>($C$222*Visualisation!$G$139)+($D$222*Visualisation!$G$139)+($E$222*Visualisation!$G$139)+($F$222*Visualisation!$G$139)+($G$222*Visualisation!$G$139)+($H$222*Visualisation!$G$139)+($I$222*Visualisation!$G$139)+($J$222*Visualisation!$G$139)+($K$222*Visualisation!$G$139)+($L$222*Visualisation!$G$139)+($M$222*Visualisation!$G$139)+($N$222*Visualisation!$G$139)+($O$222*Visualisation!$G$139)+($P$222*Visualisation!$G$139)+($Q$222*Visualisation!$G$139)+($R$222*Visualisation!$G$139)</f>
        <v>0</v>
      </c>
      <c r="DJ177" s="2"/>
      <c r="DO177" s="253"/>
    </row>
    <row r="178" spans="1:119" ht="15.75">
      <c r="A178" s="35" t="s">
        <v>88</v>
      </c>
      <c r="B178" s="159" t="s">
        <v>303</v>
      </c>
      <c r="C178" s="163">
        <f>IF((Visualisation!E$68-Visualisation!$R$68)&gt;0,(1-(EXP(-(((Visualisation!E$68-Visualisation!$R$68)^2)/(2*($T$164^2)))))),0)</f>
        <v>0</v>
      </c>
      <c r="D178" s="163">
        <f>IF((Visualisation!F$68-Visualisation!$R$68)&gt;0,(1-(EXP(-(((Visualisation!F$68-Visualisation!$R$68)^2)/(2*($T$164^2)))))),0)</f>
        <v>0</v>
      </c>
      <c r="E178" s="163">
        <f>IF((Visualisation!G$68-Visualisation!$R$68)&gt;0,(1-(EXP(-(((Visualisation!G$68-Visualisation!$R$68)^2)/(2*($T$164^2)))))),0)</f>
        <v>6.1743317671229203E-2</v>
      </c>
      <c r="F178" s="163">
        <f>IF((Visualisation!H$68-Visualisation!$R$68)&gt;0,(1-(EXP(-(((Visualisation!H$68-Visualisation!$R$68)^2)/(2*($T$164^2)))))),0)</f>
        <v>0</v>
      </c>
      <c r="G178" s="163">
        <f>IF((Visualisation!I$68-Visualisation!$R$68)&gt;0,(1-(EXP(-(((Visualisation!I$68-Visualisation!$R$68)^2)/(2*($T$164^2)))))),0)</f>
        <v>0</v>
      </c>
      <c r="H178" s="163">
        <f>IF((Visualisation!J$68-Visualisation!$R$68)&gt;0,(1-(EXP(-(((Visualisation!J$68-Visualisation!$R$68)^2)/(2*($T$164^2)))))),0)</f>
        <v>0</v>
      </c>
      <c r="I178" s="163">
        <f>IF((Visualisation!K$68-Visualisation!$R$68)&gt;0,(1-(EXP(-(((Visualisation!K$68-Visualisation!$R$68)^2)/(2*($T$164^2)))))),0)</f>
        <v>0</v>
      </c>
      <c r="J178" s="163">
        <f>IF((Visualisation!L$68-Visualisation!$R$68)&gt;0,(1-(EXP(-(((Visualisation!L$68-Visualisation!$R$68)^2)/(2*($T$164^2)))))),0)</f>
        <v>0</v>
      </c>
      <c r="K178" s="163">
        <f>IF((Visualisation!M$68-Visualisation!$R$68)&gt;0,(1-(EXP(-(((Visualisation!M$68-Visualisation!$R$68)^2)/(2*($T$164^2)))))),0)</f>
        <v>0.58258750554916561</v>
      </c>
      <c r="L178" s="163">
        <f>IF((Visualisation!N$68-Visualisation!$R$68)&gt;0,(1-(EXP(-(((Visualisation!N$68-Visualisation!$R$68)^2)/(2*($T$164^2)))))),0)</f>
        <v>0</v>
      </c>
      <c r="M178" s="163">
        <f>IF((Visualisation!O$68-Visualisation!$R$68)&gt;0,(1-(EXP(-(((Visualisation!O$68-Visualisation!$R$68)^2)/(2*($T$164^2)))))),0)</f>
        <v>0</v>
      </c>
      <c r="N178" s="163">
        <f>IF((Visualisation!P$68-Visualisation!$R$68)&gt;0,(1-(EXP(-(((Visualisation!P$68-Visualisation!$R$68)^2)/(2*($T$164^2)))))),0)</f>
        <v>0.1947013889538769</v>
      </c>
      <c r="O178" s="163">
        <f>IF((Visualisation!Q$68-Visualisation!$R$68)&gt;0,(1-(EXP(-(((Visualisation!Q$68-Visualisation!$R$68)^2)/(2*($T$164^2)))))),0)</f>
        <v>0</v>
      </c>
      <c r="P178" s="163">
        <f>IF((Visualisation!R$68-Visualisation!$R$68)&gt;0,(1-(EXP(-(((Visualisation!R$68-Visualisation!$R$68)^2)/(2*($T$164^2)))))),0)</f>
        <v>0</v>
      </c>
      <c r="Q178" s="163">
        <f>IF((Visualisation!S$68-Visualisation!$R$68)&gt;0,(1-(EXP(-(((Visualisation!S$68-Visualisation!$R$68)^2)/(2*($T$164^2)))))),0)</f>
        <v>0</v>
      </c>
      <c r="R178" s="163">
        <f>IF((Visualisation!T$68-Visualisation!$R$68)&gt;0,(1-(EXP(-(((Visualisation!T$68-Visualisation!$R$68)^2)/(2*($T$164^2)))))),0)</f>
        <v>0</v>
      </c>
      <c r="S178" s="1"/>
      <c r="T178" s="1"/>
      <c r="U178" s="1"/>
      <c r="V178" s="1"/>
      <c r="W178" s="249"/>
      <c r="X178" s="2"/>
      <c r="Y178" s="2"/>
      <c r="Z178" s="2"/>
      <c r="AA178" s="188" t="s">
        <v>363</v>
      </c>
      <c r="AB178" s="21">
        <f>IFERROR((C88*Visualisation!$V$117)+(C109*Visualisation!$V$118)+(C130*Visualisation!$V$119)+(C151*Visualisation!$V$120)+(C172*Visualisation!$V$121)+(C193*Visualisation!$V$122)+(C214*Visualisation!$V$123)+(C235*Visualisation!$V$124)+(C256*Visualisation!$V$125),"-")</f>
        <v>0</v>
      </c>
      <c r="AC178" s="21">
        <f>IFERROR((D88*Visualisation!$V$117)+(D109*Visualisation!$V$118)+(D130*Visualisation!$V$119)+(D151*Visualisation!$V$120)+(D172*Visualisation!$V$121)+(D193*Visualisation!$V$122)+(D214*Visualisation!$V$123)+(D235*Visualisation!$V$124)+(D256*Visualisation!$V$125),"-")</f>
        <v>0</v>
      </c>
      <c r="AD178" s="21">
        <f>IFERROR((E88*Visualisation!$V$117)+(E109*Visualisation!$V$118)+(E130*Visualisation!$V$119)+(E151*Visualisation!$V$120)+(E172*Visualisation!$V$121)+(E193*Visualisation!$V$122)+(E214*Visualisation!$V$123)+(E235*Visualisation!$V$124)+(E256*Visualisation!$V$125),"-")</f>
        <v>0</v>
      </c>
      <c r="AE178" s="21">
        <f>IFERROR((F88*Visualisation!$V$117)+(F109*Visualisation!$V$118)+(F130*Visualisation!$V$119)+(F151*Visualisation!$V$120)+(F172*Visualisation!$V$121)+(F193*Visualisation!$V$122)+(F214*Visualisation!$V$123)+(F235*Visualisation!$V$124)+(F256*Visualisation!$V$125),"-")</f>
        <v>0</v>
      </c>
      <c r="AF178" s="21">
        <f>IFERROR((G88*Visualisation!$V$117)+(G109*Visualisation!$V$118)+(G130*Visualisation!$V$119)+(G151*Visualisation!$V$120)+(G172*Visualisation!$V$121)+(G193*Visualisation!$V$122)+(G214*Visualisation!$V$123)+(G235*Visualisation!$V$124)+(G256*Visualisation!$V$125),"-")</f>
        <v>0</v>
      </c>
      <c r="AG178" s="21">
        <f>IFERROR((H88*Visualisation!$V$117)+(H109*Visualisation!$V$118)+(H130*Visualisation!$V$119)+(H151*Visualisation!$V$120)+(H172*Visualisation!$V$121)+(H193*Visualisation!$V$122)+(H214*Visualisation!$V$123)+(H235*Visualisation!$V$124)+(H256*Visualisation!$V$125),"-")</f>
        <v>0</v>
      </c>
      <c r="AH178" s="21">
        <f>IFERROR((I88*Visualisation!$V$117)+(I109*Visualisation!$V$118)+(I130*Visualisation!$V$119)+(I151*Visualisation!$V$120)+(I172*Visualisation!$V$121)+(I193*Visualisation!$V$122)+(I214*Visualisation!$V$123)+(I235*Visualisation!$V$124)+(I256*Visualisation!$V$125),"-")</f>
        <v>0</v>
      </c>
      <c r="AI178" s="21">
        <f>IFERROR((J88*Visualisation!$V$117)+(J109*Visualisation!$V$118)+(J130*Visualisation!$V$119)+(J151*Visualisation!$V$120)+(J172*Visualisation!$V$121)+(J193*Visualisation!$V$122)+(J214*Visualisation!$V$123)+(J235*Visualisation!$V$124)+(J256*Visualisation!$V$125),"-")</f>
        <v>0</v>
      </c>
      <c r="AJ178" s="21">
        <f>IFERROR((K88*Visualisation!$V$117)+(K109*Visualisation!$V$118)+(K130*Visualisation!$V$119)+(K151*Visualisation!$V$120)+(K172*Visualisation!$V$121)+(K193*Visualisation!$V$122)+(K214*Visualisation!$V$123)+(K235*Visualisation!$V$124)+(K256*Visualisation!$V$125),"-")</f>
        <v>0</v>
      </c>
      <c r="AK178" s="21">
        <f>IFERROR((L88*Visualisation!$V$117)+(L109*Visualisation!$V$118)+(L130*Visualisation!$V$119)+(L151*Visualisation!$V$120)+(L172*Visualisation!$V$121)+(L193*Visualisation!$V$122)+(L214*Visualisation!$V$123)+(L235*Visualisation!$V$124)+(L256*Visualisation!$V$125),"-")</f>
        <v>0</v>
      </c>
      <c r="AL178" s="21">
        <f>IFERROR((M88*Visualisation!$V$117)+(M109*Visualisation!$V$118)+(M130*Visualisation!$V$119)+(M151*Visualisation!$V$120)+(M172*Visualisation!$V$121)+(M193*Visualisation!$V$122)+(M214*Visualisation!$V$123)+(M235*Visualisation!$V$124)+(M256*Visualisation!$V$125),"-")</f>
        <v>0</v>
      </c>
      <c r="AM178" s="21">
        <f>IFERROR((N88*Visualisation!$V$117)+(N109*Visualisation!$V$118)+(N130*Visualisation!$V$119)+(N151*Visualisation!$V$120)+(N172*Visualisation!$V$121)+(N193*Visualisation!$V$122)+(N214*Visualisation!$V$123)+(N235*Visualisation!$V$124)+(N256*Visualisation!$V$125),"-")</f>
        <v>0</v>
      </c>
      <c r="AN178" s="21">
        <f>IFERROR((O88*Visualisation!$V$117)+(O109*Visualisation!$V$118)+(O130*Visualisation!$V$119)+(O151*Visualisation!$V$120)+(O172*Visualisation!$V$121)+(O193*Visualisation!$V$122)+(O214*Visualisation!$V$123)+(O235*Visualisation!$V$124)+(O256*Visualisation!$V$125),"-")</f>
        <v>0</v>
      </c>
      <c r="AO178" s="21">
        <f>IFERROR((P88*Visualisation!$V$117)+(P109*Visualisation!$V$118)+(P130*Visualisation!$V$119)+(P151*Visualisation!$V$120)+(P172*Visualisation!$V$121)+(P193*Visualisation!$V$122)+(P214*Visualisation!$V$123)+(P235*Visualisation!$V$124)+(P256*Visualisation!$V$125),"-")</f>
        <v>0</v>
      </c>
      <c r="AP178" s="21">
        <f>IFERROR((Q88*Visualisation!$V$117)+(Q109*Visualisation!$V$118)+(Q130*Visualisation!$V$119)+(Q151*Visualisation!$V$120)+(Q172*Visualisation!$V$121)+(Q193*Visualisation!$V$122)+(Q214*Visualisation!$V$123)+(Q235*Visualisation!$V$124)+(Q256*Visualisation!$V$125),"-")</f>
        <v>0</v>
      </c>
      <c r="AQ178" s="202">
        <f>IFERROR((R88*Visualisation!$V$117)+(R109*Visualisation!$V$118)+(R130*Visualisation!$V$119)+(R151*Visualisation!$V$120)+(R172*Visualisation!$V$121)+(R193*Visualisation!$V$122)+(R214*Visualisation!$V$123)+(R235*Visualisation!$V$124)+(R256*Visualisation!$V$125),"-")</f>
        <v>0</v>
      </c>
      <c r="AR178" s="21">
        <f t="shared" si="18"/>
        <v>0</v>
      </c>
      <c r="AS178" s="1"/>
      <c r="AT178" s="1"/>
      <c r="AU178" s="1"/>
      <c r="AV178" s="249"/>
      <c r="AX178" s="1"/>
      <c r="AY178" s="225" t="s">
        <v>260</v>
      </c>
      <c r="AZ178" s="21">
        <f>(($C$228*Visualisation!$G$140)+($C$229*Visualisation!$G$140)+($C$230*Visualisation!$G$140)+($C$231*Visualisation!$G$140)+($C$232*Visualisation!$G$140)+($C$233*Visualisation!$G$140)+($C$234*Visualisation!$G$140)+($C$235*Visualisation!$G$140)+($C$236*Visualisation!$G$140)+($C$237*Visualisation!$G$140)+($C$238*Visualisation!$G$140)+($C$239*Visualisation!$G$140)+($C$240*Visualisation!$G$140)+($C$241*Visualisation!$G$140)+($C$242*Visualisation!$G$140)+($C$243*Visualisation!$G$140))*$BD$86</f>
        <v>0</v>
      </c>
      <c r="BA178" s="21">
        <f>($C$228*Visualisation!$G$140)+($D$228*Visualisation!$G$140)+($E$228*Visualisation!$G$140)+($F$228*Visualisation!$G$140)+($G$228*Visualisation!$G$140)+($H$228*Visualisation!$G$140)+($I$228*Visualisation!$G$140)+($J$228*Visualisation!$G$140)+($K$228*Visualisation!$G$140)+($L$228*Visualisation!$G$140)+($M$228*Visualisation!$G$140)+($N$228*Visualisation!$G$140)+($O$228*Visualisation!$G$140)+($P$228*Visualisation!$G$140)+($Q$228*Visualisation!$G$140)+($R$228*Visualisation!$G$140)</f>
        <v>0</v>
      </c>
      <c r="BB178" s="21"/>
      <c r="BC178" s="21"/>
      <c r="BD178" s="21">
        <f>(($D$228*Visualisation!$G$140)+($D$229*Visualisation!$G$140)+($D$230*Visualisation!$G$140)+($D$231*Visualisation!$G$140)+($D$232*Visualisation!$G$140)+($D$233*Visualisation!$G$140)+($D$234*Visualisation!$G$140)+($D$235*Visualisation!$G$140)+($D$236*Visualisation!$G$140)+($D$237*Visualisation!$G$140)+($D$238*Visualisation!$G$140)+($D$239*Visualisation!$G$140)+($D$240*Visualisation!$G$140)+($D$241*Visualisation!$G$140)+($D$242*Visualisation!$G$140)+($D$243*Visualisation!$G$140))*$BD$86</f>
        <v>0</v>
      </c>
      <c r="BE178" s="21">
        <f>($C$229*Visualisation!$G$140)+($D$229*Visualisation!$G$140)+($E$229*Visualisation!$G$140)+($F$229*Visualisation!$G$140)+($G$229*Visualisation!$G$140)+($H$229*Visualisation!$G$140)+($I$229*Visualisation!$G$140)+($J$229*Visualisation!$G$140)+($K$229*Visualisation!$G$140)+($L$229*Visualisation!$G$140)+($M$229*Visualisation!$G$140)+($N$229*Visualisation!$G$140)+($O$229*Visualisation!$G$140)+($P$229*Visualisation!$G$140)+($Q$229*Visualisation!$G$140)+($R$229*Visualisation!$G$140)</f>
        <v>0</v>
      </c>
      <c r="BF178" s="21"/>
      <c r="BG178" s="21"/>
      <c r="BH178" s="21">
        <f>(($E$228*Visualisation!$G$140)+($E$229*Visualisation!$G$140)+($E$230*Visualisation!$G$140)+($E$231*Visualisation!$G$140)+($E$232*Visualisation!$G$140)+($E$233*Visualisation!$G$140)+($E$234*Visualisation!$G$140)+($E$235*Visualisation!$G$140)+($E$236*Visualisation!$G$140)+($E$237*Visualisation!$G$140)+($E$238*Visualisation!$G$140)+($E$239*Visualisation!$G$140)+($E$240*Visualisation!$G$140)+($E$241*Visualisation!$G$140)+($E$242*Visualisation!$G$140)+($E$243*Visualisation!$G$140))*$BD$86</f>
        <v>0</v>
      </c>
      <c r="BI178" s="21">
        <f>($C$230*Visualisation!$G$140)+($D$230*Visualisation!$G$140)+($E$230*Visualisation!$G$140)+($F$230*Visualisation!$G$140)+($G$230*Visualisation!$G$140)+($H$230*Visualisation!$G$140)+($I$230*Visualisation!$G$140)+($J$230*Visualisation!$G$140)+($K$230*Visualisation!$G$140)+($L$230*Visualisation!$G$140)+($M$230*Visualisation!$G$140)+($N$230*Visualisation!$G$140)+($O$230*Visualisation!$G$140)+($P$230*Visualisation!$G$140)+($Q$230*Visualisation!$G$140)+($R$230*Visualisation!$G$140)</f>
        <v>0</v>
      </c>
      <c r="BJ178" s="21"/>
      <c r="BK178" s="21"/>
      <c r="BL178" s="21">
        <f>(($F$228*Visualisation!$G$140)+($F$229*Visualisation!$G$140)+($F$230*Visualisation!$G$140)+($F$231*Visualisation!$G$140)+($F$232*Visualisation!$G$140)+($F$233*Visualisation!$G$140)+($F$234*Visualisation!$G$140)+($F$235*Visualisation!$G$140)+($F$236*Visualisation!$G$140)+($F$237*Visualisation!$G$140)+($F$238*Visualisation!$G$140)+($F$239*Visualisation!$G$140)+($F$240*Visualisation!$G$140)+($F$241*Visualisation!$G$140)+($F$242*Visualisation!$G$140)+($F$243*Visualisation!$G$140))*$BD$86</f>
        <v>0</v>
      </c>
      <c r="BM178" s="21">
        <f>($C$231*Visualisation!$G$140)+($D$231*Visualisation!$G$140)+($E$231*Visualisation!$G$140)+($F$231*Visualisation!$G$140)+($G$231*Visualisation!$G$140)+($H$231*Visualisation!$G$140)+($I$231*Visualisation!$G$140)+($J$231*Visualisation!$G$140)+($K$231*Visualisation!$G$140)+($L$231*Visualisation!$G$140)+($M$231*Visualisation!$G$140)+($N$231*Visualisation!$G$140)+($O$231*Visualisation!$G$140)+($P$231*Visualisation!$G$140)+($Q$231*Visualisation!$G$140)+($R$231*Visualisation!$G$140)</f>
        <v>0</v>
      </c>
      <c r="BN178" s="21"/>
      <c r="BO178" s="21"/>
      <c r="BP178" s="21">
        <f>(($G$228*Visualisation!$G$140)+($G$229*Visualisation!$G$140)+($G$230*Visualisation!$G$140)+($G$231*Visualisation!$G$140)+($G$232*Visualisation!$G$140)+($G$233*Visualisation!$G$140)+($G$234*Visualisation!$G$140)+($G$235*Visualisation!$G$140)+($G$236*Visualisation!$G$140)+($G$237*Visualisation!$G$140)+($G$238*Visualisation!$G$140)+($G$239*Visualisation!$G$140)+($G$240*Visualisation!$G$140)+($G$241*Visualisation!$G$140)+($G$242*Visualisation!$G$140)+($G$243*Visualisation!$G$140))*$BD$86</f>
        <v>0</v>
      </c>
      <c r="BQ178" s="21">
        <f>($C$232*Visualisation!$G$140)+($D$232*Visualisation!$G$140)+($E$232*Visualisation!$G$140)+($F$232*Visualisation!$G$140)+($G$232*Visualisation!$G$140)+($H$232*Visualisation!$G$140)+($I$232*Visualisation!$G$140)+($J$232*Visualisation!$G$140)+($K$232*Visualisation!$G$140)+($L$232*Visualisation!$G$140)+($M$232*Visualisation!$G$140)+($N$232*Visualisation!$G$140)+($O$232*Visualisation!$G$140)+($P$232*Visualisation!$G$140)+($Q$232*Visualisation!$G$140)+($R$232*Visualisation!$G$140)</f>
        <v>0</v>
      </c>
      <c r="BR178" s="21"/>
      <c r="BS178" s="21"/>
      <c r="BT178" s="21">
        <f>(($H$228*Visualisation!$G$140)+($H$229*Visualisation!$G$140)+($H$230*Visualisation!$G$140)+($H$231*Visualisation!$G$140)+($H$232*Visualisation!$G$140)+($H$233*Visualisation!$G$140)+($H$234*Visualisation!$G$140)+($H$235*Visualisation!$G$140)+($H$236*Visualisation!$G$140)+($H$237*Visualisation!$G$140)+($H$238*Visualisation!$G$140)+($H$239*Visualisation!$G$140)+($H$240*Visualisation!$G$140)+($H$241*Visualisation!$G$140)+($H$242*Visualisation!$G$140)+($H$243*Visualisation!$G$140))*$BD$86</f>
        <v>0</v>
      </c>
      <c r="BU178" s="21">
        <f>($C$233*Visualisation!$G$140)+($D$233*Visualisation!$G$140)+($E$233*Visualisation!$G$140)+($F$233*Visualisation!$G$140)+($G$233*Visualisation!$G$140)+($H$233*Visualisation!$G$140)+($I$233*Visualisation!$G$140)+($J$233*Visualisation!$G$140)+($K$233*Visualisation!$G$140)+($L$233*Visualisation!$G$140)+($M$233*Visualisation!$G$140)+($N$233*Visualisation!$G$140)+($O$233*Visualisation!$G$140)+($P$233*Visualisation!$G$140)+($Q$233*Visualisation!$G$140)+($R$233*Visualisation!$G$140)</f>
        <v>0</v>
      </c>
      <c r="BV178" s="21"/>
      <c r="BW178" s="21"/>
      <c r="BX178" s="21">
        <f>(($I$228*Visualisation!$G$140)+($I$229*Visualisation!$G$140)+($I$230*Visualisation!$G$140)+($I$231*Visualisation!$G$140)+($I$232*Visualisation!$G$140)+($I$233*Visualisation!$G$140)+($I$234*Visualisation!$G$140)+($I$235*Visualisation!$G$140)+($I$236*Visualisation!$G$140)+($I$237*Visualisation!$G$140)+($I$238*Visualisation!$G$140)+($I$239*Visualisation!$G$140)+($I$240*Visualisation!$G$140)+($I$241*Visualisation!$G$140)+($I$242*Visualisation!$G$140)+($I$243*Visualisation!$G$140))*$BD$86</f>
        <v>0</v>
      </c>
      <c r="BY178" s="21">
        <f>($C$234*Visualisation!$G$140)+($D$234*Visualisation!$G$140)+($E$234*Visualisation!$G$140)+($F$234*Visualisation!$G$140)+($G$234*Visualisation!$G$140)+($H$234*Visualisation!$G$140)+($I$234*Visualisation!$G$140)+($J$234*Visualisation!$G$140)+($K$234*Visualisation!$G$140)+($L$234*Visualisation!$G$140)+($M$234*Visualisation!$G$140)+($N$234*Visualisation!$G$140)+($O$234*Visualisation!$G$140)+($P$234*Visualisation!$G$140)+($Q$234*Visualisation!$G$140)+($R$234*Visualisation!$G$140)</f>
        <v>0</v>
      </c>
      <c r="BZ178" s="2"/>
      <c r="CB178" s="21">
        <f>(($J$228*Visualisation!$G$140)+($J$229*Visualisation!$G$140)+($J$230*Visualisation!$G$140)+($J$231*Visualisation!$G$140)+($J$232*Visualisation!$G$140)+($J$233*Visualisation!$G$140)+($J$234*Visualisation!$G$140)+($J$235*Visualisation!$G$140)+($J$236*Visualisation!$G$140)+($J$237*Visualisation!$G$140)+($J$238*Visualisation!$G$140)+($J$239*Visualisation!$G$140)+($J$240*Visualisation!$G$140)+($J$241*Visualisation!$G$140)+($J$242*Visualisation!$G$140)+($J$243*Visualisation!$G$140))*$BD$86</f>
        <v>0</v>
      </c>
      <c r="CC178" s="21">
        <f>($C$235*Visualisation!$G$140)+($D$235*Visualisation!$G$140)+($E$235*Visualisation!$G$140)+($F$235*Visualisation!$G$140)+($G$235*Visualisation!$G$140)+($H$235*Visualisation!$G$140)+($I$235*Visualisation!$G$140)+($J$235*Visualisation!$G$140)+($K$235*Visualisation!$G$140)+($L$235*Visualisation!$G$140)+($M$235*Visualisation!$G$140)+($N$235*Visualisation!$G$140)+($O$235*Visualisation!$G$140)+($P$235*Visualisation!$G$140)+($Q$235*Visualisation!$G$140)+($R$235*Visualisation!$G$140)</f>
        <v>0</v>
      </c>
      <c r="CD178" s="2"/>
      <c r="CF178" s="21">
        <f>(($K$228*Visualisation!$G$140)+($K$229*Visualisation!$G$140)+($K$230*Visualisation!$G$140)+($K$231*Visualisation!$G$140)+($K$232*Visualisation!$G$140)+($K$233*Visualisation!$G$140)+($K$234*Visualisation!$G$140)+($K$235*Visualisation!$G$140)+($K$236*Visualisation!$G$140)+($K$237*Visualisation!$G$140)+($K$238*Visualisation!$G$140)+($K$239*Visualisation!$G$140)+($K$240*Visualisation!$G$140)+($K$241*Visualisation!$G$140)+($K$242*Visualisation!$G$140)+($K$243*Visualisation!$G$140))*$BD$86</f>
        <v>0</v>
      </c>
      <c r="CG178" s="21">
        <f>($C$236*Visualisation!$G$140)+($D$236*Visualisation!$G$140)+($E$236*Visualisation!$G$140)+($F$236*Visualisation!$G$140)+($G$236*Visualisation!$G$140)+($H$236*Visualisation!$G$140)+($I$236*Visualisation!$G$140)+($J$236*Visualisation!$G$140)+($K$236*Visualisation!$G$140)+($L$236*Visualisation!$G$140)+($M$236*Visualisation!$G$140)+($N$236*Visualisation!$G$140)+($O$236*Visualisation!$G$140)+($P$236*Visualisation!$G$140)+($Q$236*Visualisation!$G$140)+($R$236*Visualisation!$G$140)</f>
        <v>0</v>
      </c>
      <c r="CH178" s="2"/>
      <c r="CJ178" s="21">
        <f>(($L$228*Visualisation!$G$140)+($L$229*Visualisation!$G$140)+($L$230*Visualisation!$G$140)+($L$231*Visualisation!$G$140)+($L$232*Visualisation!$G$140)+($L$233*Visualisation!$G$140)+($L$234*Visualisation!$G$140)+($L$235*Visualisation!$G$140)+($L$236*Visualisation!$G$140)+($L$237*Visualisation!$G$140)+($L$238*Visualisation!$G$140)+($L$239*Visualisation!$G$140)+($L$240*Visualisation!$G$140)+($L$241*Visualisation!$G$140)+($L$242*Visualisation!$G$140)+($L$243*Visualisation!$G$140))*$BD$86</f>
        <v>0</v>
      </c>
      <c r="CK178" s="21">
        <f>($C$237*Visualisation!$G$140)+($D$237*Visualisation!$G$140)+($E$237*Visualisation!$G$140)+($F$237*Visualisation!$G$140)+($G$237*Visualisation!$G$140)+($H$237*Visualisation!$G$140)+($I$237*Visualisation!$G$140)+($J$237*Visualisation!$G$140)+($K$237*Visualisation!$G$140)+($L$237*Visualisation!$G$140)+($M$237*Visualisation!$G$140)+($N$237*Visualisation!$G$140)+($O$237*Visualisation!$G$140)+($P$237*Visualisation!$G$140)+($Q$237*Visualisation!$G$140)+($R$237*Visualisation!$G$140)</f>
        <v>0</v>
      </c>
      <c r="CL178" s="2"/>
      <c r="CN178" s="21">
        <f>(($M$228*Visualisation!$G$140)+($M$229*Visualisation!$G$140)+($M$230*Visualisation!$G$140)+($M$231*Visualisation!$G$140)+($M$232*Visualisation!$G$140)+($M$233*Visualisation!$G$140)+($M$234*Visualisation!$G$140)+($M$235*Visualisation!$G$140)+($M$236*Visualisation!$G$140)+($M$237*Visualisation!$G$140)+($M$238*Visualisation!$G$140)+($M$239*Visualisation!$G$140)+($M$240*Visualisation!$G$140)+($M$241*Visualisation!$G$140)+($M$242*Visualisation!$G$140)+($M$243*Visualisation!$G$140))*$BD$86</f>
        <v>0</v>
      </c>
      <c r="CO178" s="21">
        <f>($C$238*Visualisation!$G$140)+($D$238*Visualisation!$G$140)+($E$238*Visualisation!$G$140)+($F$238*Visualisation!$G$140)+($G$238*Visualisation!$G$140)+($H$238*Visualisation!$G$140)+($I$238*Visualisation!$G$140)+($J$238*Visualisation!$G$140)+($K$238*Visualisation!$G$140)+($L$238*Visualisation!$G$140)+($M$238*Visualisation!$G$140)+($N$238*Visualisation!$G$140)+($O$238*Visualisation!$G$140)+($P$238*Visualisation!$G$140)+($Q$238*Visualisation!$G$140)+($R$238*Visualisation!$G$140)</f>
        <v>0</v>
      </c>
      <c r="CP178" s="2"/>
      <c r="CR178" s="21">
        <f>(($N$228*Visualisation!$G$140)+($N$229*Visualisation!$G$140)+($N$230*Visualisation!$G$140)+($N$231*Visualisation!$G$140)+($N$232*Visualisation!$G$140)+($N$233*Visualisation!$G$140)+($N$234*Visualisation!$G$140)+($N$235*Visualisation!$G$140)+($N$236*Visualisation!$G$140)+($N$237*Visualisation!$G$140)+($N$238*Visualisation!$G$140)+($N$239*Visualisation!$G$140)+($N$240*Visualisation!$G$140)+($N$241*Visualisation!$G$140)+($N$242*Visualisation!$G$140)+($N$243*Visualisation!$G$140))*$BD$86</f>
        <v>0</v>
      </c>
      <c r="CS178" s="21">
        <f>($C$239*Visualisation!$G$140)+($D$239*Visualisation!$G$140)+($E$239*Visualisation!$G$140)+($F$239*Visualisation!$G$140)+($G$239*Visualisation!$G$140)+($H$239*Visualisation!$G$140)+($I$239*Visualisation!$G$140)+($J$239*Visualisation!$G$140)+($K$239*Visualisation!$G$140)+($L$239*Visualisation!$G$140)+($M$239*Visualisation!$G$140)+($N$239*Visualisation!$G$140)+($O$239*Visualisation!$G$140)+($P$239*Visualisation!$G$140)+($Q$239*Visualisation!$G$140)+($R$239*Visualisation!$G$140)</f>
        <v>0</v>
      </c>
      <c r="CT178" s="2"/>
      <c r="CV178" s="21">
        <f>(($O$228*Visualisation!$G$140)+($O$229*Visualisation!$G$140)+($O$230*Visualisation!$G$140)+($O$231*Visualisation!$G$140)+($O$232*Visualisation!$G$140)+($O$233*Visualisation!$G$140)+($O$234*Visualisation!$G$140)+($O$235*Visualisation!$G$140)+($O$236*Visualisation!$G$140)+($O$237*Visualisation!$G$140)+($O$238*Visualisation!$G$140)+($O$239*Visualisation!$G$140)+($O$240*Visualisation!$G$140)+($O$241*Visualisation!$G$140)+($O$242*Visualisation!$G$140)+($O$243*Visualisation!$G$140))*$BD$86</f>
        <v>0</v>
      </c>
      <c r="CW178" s="21">
        <f>($C$240*Visualisation!$G$140)+($D$240*Visualisation!$G$140)+($E$240*Visualisation!$G$140)+($F$240*Visualisation!$G$140)+($G$240*Visualisation!$G$140)+($H$240*Visualisation!$G$140)+($I$240*Visualisation!$G$140)+($J$240*Visualisation!$G$140)+($K$240*Visualisation!$G$140)+($L$240*Visualisation!$G$140)+($M$240*Visualisation!$G$140)+($N$240*Visualisation!$G$140)+($O$240*Visualisation!$G$140)+($P$240*Visualisation!$G$140)+($Q$240*Visualisation!$G$140)+($R$240*Visualisation!$G$140)</f>
        <v>0</v>
      </c>
      <c r="CX178" s="2"/>
      <c r="CZ178" s="21">
        <f>(($P$228*Visualisation!$G$140)+($P$229*Visualisation!$G$140)+($P$230*Visualisation!$G$140)+($P$231*Visualisation!$G$140)+($P$232*Visualisation!$G$140)+($P$233*Visualisation!$G$140)+($P$234*Visualisation!$G$140)+($P$235*Visualisation!$G$140)+($P$236*Visualisation!$G$140)+($P$237*Visualisation!$G$140)+($P$238*Visualisation!$G$140)+($P$239*Visualisation!$G$140)+($P$240*Visualisation!$G$140)+($P$241*Visualisation!$G$140)+($P$242*Visualisation!$G$140)+($P$243*Visualisation!$G$140))*$BD$86</f>
        <v>0</v>
      </c>
      <c r="DA178" s="21">
        <f>($C$241*Visualisation!$G$140)+($D$241*Visualisation!$G$140)+($E$241*Visualisation!$G$140)+($F$241*Visualisation!$G$140)+($G$241*Visualisation!$G$140)+($H$241*Visualisation!$G$140)+($I$241*Visualisation!$G$140)+($J$241*Visualisation!$G$140)+($K$241*Visualisation!$G$140)+($L$241*Visualisation!$G$140)+($M$241*Visualisation!$G$140)+($N$241*Visualisation!$G$140)+($O$241*Visualisation!$G$140)+($P$241*Visualisation!$G$140)+($Q$241*Visualisation!$G$140)+($R$241*Visualisation!$G$140)</f>
        <v>0</v>
      </c>
      <c r="DB178" s="2"/>
      <c r="DD178" s="21">
        <f>(($Q$228*Visualisation!$G$140)+($Q$229*Visualisation!$G$140)+($Q$230*Visualisation!$G$140)+($Q$231*Visualisation!$G$140)+($Q$232*Visualisation!$G$140)+($Q$233*Visualisation!$G$140)+($Q$234*Visualisation!$G$140)+($Q$235*Visualisation!$G$140)+($Q$236*Visualisation!$G$140)+($Q$237*Visualisation!$G$140)+($Q$238*Visualisation!$G$140)+($Q$239*Visualisation!$G$140)+($Q$240*Visualisation!$G$140)+($Q$241*Visualisation!$G$140)+($Q$242*Visualisation!$G$140)+($Q$243*Visualisation!$G$140))*$BD$86</f>
        <v>0</v>
      </c>
      <c r="DE178" s="21">
        <f>($C$242*Visualisation!$G$140)+($D$242*Visualisation!$G$140)+($E$242*Visualisation!$G$140)+($F$242*Visualisation!$G$140)+($G$242*Visualisation!$G$140)+($H$242*Visualisation!$G$140)+($I$242*Visualisation!$G$140)+($J$242*Visualisation!$G$140)+($K$242*Visualisation!$G$140)+($L$242*Visualisation!$G$140)+($M$242*Visualisation!$G$140)+($N$242*Visualisation!$G$140)+($O$242*Visualisation!$G$140)+($P$242*Visualisation!$G$140)+($Q$242*Visualisation!$G$140)+($R$242*Visualisation!$G$140)</f>
        <v>0</v>
      </c>
      <c r="DF178" s="2"/>
      <c r="DH178" s="21">
        <f>(($R$228*Visualisation!$G$140)+($R$229*Visualisation!$G$140)+($R$230*Visualisation!$G$140)+($R$231*Visualisation!$G$140)+($R$232*Visualisation!$G$140)+($R$233*Visualisation!$G$140)+($R$234*Visualisation!$G$140)+($R$235*Visualisation!$G$140)+($R$236*Visualisation!$G$140)+($R$237*Visualisation!$G$140)+($R$238*Visualisation!$G$140)+($R$239*Visualisation!$G$140)+($R$240*Visualisation!$G$140)+($R$241*Visualisation!$G$140)+($R$242*Visualisation!$G$140)+($R$243*Visualisation!$G$140))*$BD$86</f>
        <v>0</v>
      </c>
      <c r="DI178" s="21">
        <f>($C$243*Visualisation!$G$140)+($D$243*Visualisation!$G$140)+($E$243*Visualisation!$G$140)+($F$243*Visualisation!$G$140)+($G$243*Visualisation!$G$140)+($H$243*Visualisation!$G$140)+($I$243*Visualisation!$G$140)+($J$243*Visualisation!$G$140)+($K$243*Visualisation!$G$140)+($L$243*Visualisation!$G$140)+($M$243*Visualisation!$G$140)+($N$243*Visualisation!$G$140)+($O$243*Visualisation!$G$140)+($P$243*Visualisation!$G$140)+($Q$243*Visualisation!$G$140)+($R$243*Visualisation!$G$140)</f>
        <v>0</v>
      </c>
      <c r="DJ178" s="2"/>
      <c r="DO178" s="253"/>
    </row>
    <row r="179" spans="1:119" ht="15.75">
      <c r="A179" s="35" t="s">
        <v>75</v>
      </c>
      <c r="B179" s="159" t="s">
        <v>324</v>
      </c>
      <c r="C179" s="163">
        <f>IF((Visualisation!E$68-Visualisation!$S$68)&gt;0,(1-(EXP(-(((Visualisation!E$68-Visualisation!$S$68)^2)/(2*($T$164^2)))))),0)</f>
        <v>0</v>
      </c>
      <c r="D179" s="163">
        <f>IF((Visualisation!F$68-Visualisation!$S$68)&gt;0,(1-(EXP(-(((Visualisation!F$68-Visualisation!$S$68)^2)/(2*($T$164^2)))))),0)</f>
        <v>0</v>
      </c>
      <c r="E179" s="163">
        <f>IF((Visualisation!G$68-Visualisation!$S$68)&gt;0,(1-(EXP(-(((Visualisation!G$68-Visualisation!$S$68)^2)/(2*($T$164^2)))))),0)</f>
        <v>0.13324348959120313</v>
      </c>
      <c r="F179" s="163">
        <f>IF((Visualisation!H$68-Visualisation!$S$68)&gt;0,(1-(EXP(-(((Visualisation!H$68-Visualisation!$S$68)^2)/(2*($T$164^2)))))),0)</f>
        <v>0</v>
      </c>
      <c r="G179" s="163">
        <f>IF((Visualisation!I$68-Visualisation!$S$68)&gt;0,(1-(EXP(-(((Visualisation!I$68-Visualisation!$S$68)^2)/(2*($T$164^2)))))),0)</f>
        <v>0</v>
      </c>
      <c r="H179" s="163">
        <f>IF((Visualisation!J$68-Visualisation!$S$68)&gt;0,(1-(EXP(-(((Visualisation!J$68-Visualisation!$S$68)^2)/(2*($T$164^2)))))),0)</f>
        <v>1.44007163103681E-2</v>
      </c>
      <c r="I179" s="163">
        <f>IF((Visualisation!K$68-Visualisation!$S$68)&gt;0,(1-(EXP(-(((Visualisation!K$68-Visualisation!$S$68)^2)/(2*($T$164^2)))))),0)</f>
        <v>0</v>
      </c>
      <c r="J179" s="163">
        <f>IF((Visualisation!L$68-Visualisation!$S$68)&gt;0,(1-(EXP(-(((Visualisation!L$68-Visualisation!$S$68)^2)/(2*($T$164^2)))))),0)</f>
        <v>0</v>
      </c>
      <c r="K179" s="163">
        <f>IF((Visualisation!M$68-Visualisation!$S$68)&gt;0,(1-(EXP(-(((Visualisation!M$68-Visualisation!$S$68)^2)/(2*($T$164^2)))))),0)</f>
        <v>0.67517312383364592</v>
      </c>
      <c r="L179" s="163">
        <f>IF((Visualisation!N$68-Visualisation!$S$68)&gt;0,(1-(EXP(-(((Visualisation!N$68-Visualisation!$S$68)^2)/(2*($T$164^2)))))),0)</f>
        <v>2.3514159995360329E-3</v>
      </c>
      <c r="M179" s="163">
        <f>IF((Visualisation!O$68-Visualisation!$S$68)&gt;0,(1-(EXP(-(((Visualisation!O$68-Visualisation!$S$68)^2)/(2*($T$164^2)))))),0)</f>
        <v>0</v>
      </c>
      <c r="N179" s="163">
        <f>IF((Visualisation!P$68-Visualisation!$S$68)&gt;0,(1-(EXP(-(((Visualisation!P$68-Visualisation!$S$68)^2)/(2*($T$164^2)))))),0)</f>
        <v>0.2948376777225139</v>
      </c>
      <c r="O179" s="163">
        <f>IF((Visualisation!Q$68-Visualisation!$S$68)&gt;0,(1-(EXP(-(((Visualisation!Q$68-Visualisation!$S$68)^2)/(2*($T$164^2)))))),0)</f>
        <v>0</v>
      </c>
      <c r="P179" s="163">
        <f>IF((Visualisation!R$68-Visualisation!$S$68)&gt;0,(1-(EXP(-(((Visualisation!R$68-Visualisation!$S$68)^2)/(2*($T$164^2)))))),0)</f>
        <v>1.5675887702333635E-2</v>
      </c>
      <c r="Q179" s="163">
        <f>IF((Visualisation!S$68-Visualisation!$S$68)&gt;0,(1-(EXP(-(((Visualisation!S$68-Visualisation!$S$68)^2)/(2*($T$164^2)))))),0)</f>
        <v>0</v>
      </c>
      <c r="R179" s="163">
        <f>IF((Visualisation!T$68-Visualisation!$S$68)&gt;0,(1-(EXP(-(((Visualisation!T$68-Visualisation!$S$68)^2)/(2*($T$164^2)))))),0)</f>
        <v>0</v>
      </c>
      <c r="S179" s="1"/>
      <c r="T179" s="1"/>
      <c r="U179" s="1"/>
      <c r="V179" s="19"/>
      <c r="W179" s="256"/>
      <c r="X179" s="2"/>
      <c r="Y179" s="2"/>
      <c r="Z179" s="2"/>
      <c r="AA179" s="188" t="s">
        <v>364</v>
      </c>
      <c r="AB179" s="21">
        <f>IFERROR((C89*Visualisation!$V$117)+(C110*Visualisation!$V$118)+(C131*Visualisation!$V$119)+(C152*Visualisation!$V$120)+(C173*Visualisation!$V$121)+(C194*Visualisation!$V$122)+(C215*Visualisation!$V$123)+(C236*Visualisation!$V$124)+(C257*Visualisation!$V$125),"-")</f>
        <v>0</v>
      </c>
      <c r="AC179" s="21">
        <f>IFERROR((D89*Visualisation!$V$117)+(D110*Visualisation!$V$118)+(D131*Visualisation!$V$119)+(D152*Visualisation!$V$120)+(D173*Visualisation!$V$121)+(D194*Visualisation!$V$122)+(D215*Visualisation!$V$123)+(D236*Visualisation!$V$124)+(D257*Visualisation!$V$125),"-")</f>
        <v>0</v>
      </c>
      <c r="AD179" s="21">
        <f>IFERROR((E89*Visualisation!$V$117)+(E110*Visualisation!$V$118)+(E131*Visualisation!$V$119)+(E152*Visualisation!$V$120)+(E173*Visualisation!$V$121)+(E194*Visualisation!$V$122)+(E215*Visualisation!$V$123)+(E236*Visualisation!$V$124)+(E257*Visualisation!$V$125),"-")</f>
        <v>0</v>
      </c>
      <c r="AE179" s="21">
        <f>IFERROR((F89*Visualisation!$V$117)+(F110*Visualisation!$V$118)+(F131*Visualisation!$V$119)+(F152*Visualisation!$V$120)+(F173*Visualisation!$V$121)+(F194*Visualisation!$V$122)+(F215*Visualisation!$V$123)+(F236*Visualisation!$V$124)+(F257*Visualisation!$V$125),"-")</f>
        <v>0</v>
      </c>
      <c r="AF179" s="21">
        <f>IFERROR((G89*Visualisation!$V$117)+(G110*Visualisation!$V$118)+(G131*Visualisation!$V$119)+(G152*Visualisation!$V$120)+(G173*Visualisation!$V$121)+(G194*Visualisation!$V$122)+(G215*Visualisation!$V$123)+(G236*Visualisation!$V$124)+(G257*Visualisation!$V$125),"-")</f>
        <v>0</v>
      </c>
      <c r="AG179" s="21">
        <f>IFERROR((H89*Visualisation!$V$117)+(H110*Visualisation!$V$118)+(H131*Visualisation!$V$119)+(H152*Visualisation!$V$120)+(H173*Visualisation!$V$121)+(H194*Visualisation!$V$122)+(H215*Visualisation!$V$123)+(H236*Visualisation!$V$124)+(H257*Visualisation!$V$125),"-")</f>
        <v>0</v>
      </c>
      <c r="AH179" s="21">
        <f>IFERROR((I89*Visualisation!$V$117)+(I110*Visualisation!$V$118)+(I131*Visualisation!$V$119)+(I152*Visualisation!$V$120)+(I173*Visualisation!$V$121)+(I194*Visualisation!$V$122)+(I215*Visualisation!$V$123)+(I236*Visualisation!$V$124)+(I257*Visualisation!$V$125),"-")</f>
        <v>0</v>
      </c>
      <c r="AI179" s="21">
        <f>IFERROR((J89*Visualisation!$V$117)+(J110*Visualisation!$V$118)+(J131*Visualisation!$V$119)+(J152*Visualisation!$V$120)+(J173*Visualisation!$V$121)+(J194*Visualisation!$V$122)+(J215*Visualisation!$V$123)+(J236*Visualisation!$V$124)+(J257*Visualisation!$V$125),"-")</f>
        <v>0</v>
      </c>
      <c r="AJ179" s="21">
        <f>IFERROR((K89*Visualisation!$V$117)+(K110*Visualisation!$V$118)+(K131*Visualisation!$V$119)+(K152*Visualisation!$V$120)+(K173*Visualisation!$V$121)+(K194*Visualisation!$V$122)+(K215*Visualisation!$V$123)+(K236*Visualisation!$V$124)+(K257*Visualisation!$V$125),"-")</f>
        <v>0</v>
      </c>
      <c r="AK179" s="21">
        <f>IFERROR((L89*Visualisation!$V$117)+(L110*Visualisation!$V$118)+(L131*Visualisation!$V$119)+(L152*Visualisation!$V$120)+(L173*Visualisation!$V$121)+(L194*Visualisation!$V$122)+(L215*Visualisation!$V$123)+(L236*Visualisation!$V$124)+(L257*Visualisation!$V$125),"-")</f>
        <v>0</v>
      </c>
      <c r="AL179" s="21">
        <f>IFERROR((M89*Visualisation!$V$117)+(M110*Visualisation!$V$118)+(M131*Visualisation!$V$119)+(M152*Visualisation!$V$120)+(M173*Visualisation!$V$121)+(M194*Visualisation!$V$122)+(M215*Visualisation!$V$123)+(M236*Visualisation!$V$124)+(M257*Visualisation!$V$125),"-")</f>
        <v>0</v>
      </c>
      <c r="AM179" s="21">
        <f>IFERROR((N89*Visualisation!$V$117)+(N110*Visualisation!$V$118)+(N131*Visualisation!$V$119)+(N152*Visualisation!$V$120)+(N173*Visualisation!$V$121)+(N194*Visualisation!$V$122)+(N215*Visualisation!$V$123)+(N236*Visualisation!$V$124)+(N257*Visualisation!$V$125),"-")</f>
        <v>0</v>
      </c>
      <c r="AN179" s="21">
        <f>IFERROR((O89*Visualisation!$V$117)+(O110*Visualisation!$V$118)+(O131*Visualisation!$V$119)+(O152*Visualisation!$V$120)+(O173*Visualisation!$V$121)+(O194*Visualisation!$V$122)+(O215*Visualisation!$V$123)+(O236*Visualisation!$V$124)+(O257*Visualisation!$V$125),"-")</f>
        <v>0</v>
      </c>
      <c r="AO179" s="21">
        <f>IFERROR((P89*Visualisation!$V$117)+(P110*Visualisation!$V$118)+(P131*Visualisation!$V$119)+(P152*Visualisation!$V$120)+(P173*Visualisation!$V$121)+(P194*Visualisation!$V$122)+(P215*Visualisation!$V$123)+(P236*Visualisation!$V$124)+(P257*Visualisation!$V$125),"-")</f>
        <v>0</v>
      </c>
      <c r="AP179" s="21">
        <f>IFERROR((Q89*Visualisation!$V$117)+(Q110*Visualisation!$V$118)+(Q131*Visualisation!$V$119)+(Q152*Visualisation!$V$120)+(Q173*Visualisation!$V$121)+(Q194*Visualisation!$V$122)+(Q215*Visualisation!$V$123)+(Q236*Visualisation!$V$124)+(Q257*Visualisation!$V$125),"-")</f>
        <v>0</v>
      </c>
      <c r="AQ179" s="202">
        <f>IFERROR((R89*Visualisation!$V$117)+(R110*Visualisation!$V$118)+(R131*Visualisation!$V$119)+(R152*Visualisation!$V$120)+(R173*Visualisation!$V$121)+(R194*Visualisation!$V$122)+(R215*Visualisation!$V$123)+(R236*Visualisation!$V$124)+(R257*Visualisation!$V$125),"-")</f>
        <v>0</v>
      </c>
      <c r="AR179" s="21">
        <f t="shared" si="18"/>
        <v>0</v>
      </c>
      <c r="AS179" s="1"/>
      <c r="AT179" s="1"/>
      <c r="AU179" s="1"/>
      <c r="AV179" s="249"/>
      <c r="AX179" s="1"/>
      <c r="AY179" s="75" t="s">
        <v>261</v>
      </c>
      <c r="AZ179" s="21">
        <f>(($C$249*Visualisation!$G$141)+($C$250*Visualisation!$G$141)+($C$251*Visualisation!$G$141)+($C$252*Visualisation!$G$141)+($C$253*Visualisation!$G$141)+($C$254*Visualisation!$G$141)+($C$255*Visualisation!$G$141)+($C$256*Visualisation!$G$141)+($C$257*Visualisation!$G$141)+($C$258*Visualisation!$G$141)+($C$259*Visualisation!$G$141)+($C$260*Visualisation!$G$141)+($C$261*Visualisation!$G$141)+($C$262*Visualisation!$G$141)+($C$263*Visualisation!$G$141)+($C$264*Visualisation!$G$141))*$BD$86</f>
        <v>0</v>
      </c>
      <c r="BA179" s="21">
        <f>($C$249*Visualisation!$G$141)+($D$249*Visualisation!$G$141)+($E$249*Visualisation!$G$141)+($F$249*Visualisation!$G$141)+($G$249*Visualisation!$G$141)+($H$249*Visualisation!$G$141)+($I$249*Visualisation!$G$141)+($J$249*Visualisation!$G$141)+($K$249*Visualisation!$G$141)+($L$249*Visualisation!$G$141)+($M$249*Visualisation!$G$141)+($N$249*Visualisation!$G$141)+($O$249*Visualisation!$G$141)+($P$249*Visualisation!$G$141)+($Q$249*Visualisation!$G$141)+($R$249*Visualisation!$G$141)</f>
        <v>0</v>
      </c>
      <c r="BB179" s="21"/>
      <c r="BC179" s="21"/>
      <c r="BD179" s="21">
        <f>(($D$249*Visualisation!$G$141)+($D$250*Visualisation!$G$141)+($D$251*Visualisation!$G$141)+($D$252*Visualisation!$G$141)+($D$253*Visualisation!$G$141)+($D$254*Visualisation!$G$141)+($D$255*Visualisation!$G$141)+($D$256*Visualisation!$G$141)+($D$257*Visualisation!$G$141)+($D$258*Visualisation!$G$141)+($D$259*Visualisation!$G$141)+($D$260*Visualisation!$G$141)+($D$261*Visualisation!$G$141)+($D$262*Visualisation!$G$141)+($D$263*Visualisation!$G$141)+($D$264*Visualisation!$G$141))*$BD$86</f>
        <v>0</v>
      </c>
      <c r="BE179" s="21">
        <f>($C$250*Visualisation!$G$141)+($D$250*Visualisation!$G$141)+($E$250*Visualisation!$G$141)+($F$250*Visualisation!$G$141)+($G$250*Visualisation!$G$141)+($H$250*Visualisation!$G$141)+($I$250*Visualisation!$G$141)+($J$250*Visualisation!$G$141)+($K$250*Visualisation!$G$141)+($L$250*Visualisation!$G$141)+($M$250*Visualisation!$G$141)+($N$250*Visualisation!$G$141)+($O$250*Visualisation!$G$141)+($P$250*Visualisation!$G$141)+($Q$250*Visualisation!$G$141)+($R$250*Visualisation!$G$141)</f>
        <v>0</v>
      </c>
      <c r="BF179" s="21"/>
      <c r="BG179" s="21"/>
      <c r="BH179" s="21">
        <f>(($E$249*Visualisation!$G$141)+($E$250*Visualisation!$G$141)+($E$251*Visualisation!$G$141)+($E$252*Visualisation!$G$141)+($E$253*Visualisation!$G$141)+($E$254*Visualisation!$G$141)+($E$255*Visualisation!$G$141)+($E$256*Visualisation!$G$141)+($E$257*Visualisation!$G$141)+($E$258*Visualisation!$G$141)+($E$259*Visualisation!$G$141)+($E$260*Visualisation!$G$141)+($E$261*Visualisation!$G$141)+($E$262*Visualisation!$G$141)+($E$263*Visualisation!$G$141)+($E$264*Visualisation!$G$141))*$BD$86</f>
        <v>0</v>
      </c>
      <c r="BI179" s="21">
        <f>($C$251*Visualisation!$G$141)+($D$251*Visualisation!$G$141)+($E$251*Visualisation!$G$141)+($F$251*Visualisation!$G$141)+($G$251*Visualisation!$G$141)+($H$251*Visualisation!$G$141)+($I$251*Visualisation!$G$141)+($J$251*Visualisation!$G$141)+($K$251*Visualisation!$G$141)+($L$251*Visualisation!$G$141)+($M$251*Visualisation!$G$141)+($N$251*Visualisation!$G$141)+($O$251*Visualisation!$G$141)+($P$251*Visualisation!$G$141)+($Q$251*Visualisation!$G$141)+($R$251*Visualisation!$G$141)</f>
        <v>0</v>
      </c>
      <c r="BJ179" s="21"/>
      <c r="BK179" s="21"/>
      <c r="BL179" s="21">
        <f>(($F$249*Visualisation!$G$141)+($F$250*Visualisation!$G$141)+($F$251*Visualisation!$G$141)+($F$252*Visualisation!$G$141)+($F$253*Visualisation!$G$141)+($F$254*Visualisation!$G$141)+($F$255*Visualisation!$G$141)+($F$256*Visualisation!$G$141)+($F$257*Visualisation!$G$141)+($F$258*Visualisation!$G$141)+($F$259*Visualisation!$G$141)+($F$260*Visualisation!$G$141)+($F$261*Visualisation!$G$141)+($F$262*Visualisation!$G$141)+($F$263*Visualisation!$G$141)+($F$264*Visualisation!$G$141))*$BD$86</f>
        <v>0</v>
      </c>
      <c r="BM179" s="21">
        <f>($C$252*Visualisation!$G$141)+($D$252*Visualisation!$G$141)+($E$252*Visualisation!$G$141)+($F$252*Visualisation!$G$141)+($G$252*Visualisation!$G$141)+($H$252*Visualisation!$G$141)+($I$252*Visualisation!$G$141)+($J$252*Visualisation!$G$141)+($K$252*Visualisation!$G$141)+($L$252*Visualisation!$G$141)+($M$252*Visualisation!$G$141)+($N$252*Visualisation!$G$141)+($O$252*Visualisation!$G$141)+($P$252*Visualisation!$G$141)+($Q$252*Visualisation!$G$141)+($R$252*Visualisation!$G$141)</f>
        <v>0</v>
      </c>
      <c r="BN179" s="21"/>
      <c r="BO179" s="21"/>
      <c r="BP179" s="21">
        <f>(($G$249*Visualisation!$G$141)+($G$250*Visualisation!$G$141)+($G$251*Visualisation!$G$141)+($G$252*Visualisation!$G$141)+($G$253*Visualisation!$G$141)+($G$254*Visualisation!$G$141)+($G$255*Visualisation!$G$141)+($G$256*Visualisation!$G$141)+($G$257*Visualisation!$G$141)+($G$258*Visualisation!$G$141)+($G$259*Visualisation!$G$141)+($G$260*Visualisation!$G$141)+($G$261*Visualisation!$G$141)+($G$262*Visualisation!$G$141)+($G$263*Visualisation!$G$141)+($G$264*Visualisation!$G$141))*$BD$86</f>
        <v>0</v>
      </c>
      <c r="BQ179" s="21">
        <f>($C$253*Visualisation!$G$141)+($D$253*Visualisation!$G$141)+($E$253*Visualisation!$G$141)+($F$253*Visualisation!$G$141)+($G$253*Visualisation!$G$141)+($H$253*Visualisation!$G$141)+($I$253*Visualisation!$G$141)+($J$253*Visualisation!$G$141)+($K$253*Visualisation!$G$141)+($L$253*Visualisation!$G$141)+($M$253*Visualisation!$G$141)+($N$253*Visualisation!$G$141)+($O$253*Visualisation!$G$141)+($P$253*Visualisation!$G$141)+($Q$253*Visualisation!$G$141)+($R$253*Visualisation!$G$141)</f>
        <v>0</v>
      </c>
      <c r="BR179" s="21"/>
      <c r="BS179" s="21"/>
      <c r="BT179" s="21">
        <f>(($H$249*Visualisation!$G$141)+($H$250*Visualisation!$G$141)+($H$251*Visualisation!$G$141)+($H$252*Visualisation!$G$141)+($H$253*Visualisation!$G$141)+($H$254*Visualisation!$G$141)+($H$255*Visualisation!$G$141)+($H$256*Visualisation!$G$141)+($H$257*Visualisation!$G$141)+($H$258*Visualisation!$G$141)+($H$259*Visualisation!$G$141)+($H$260*Visualisation!$G$141)+($H$261*Visualisation!$G$141)+($H$262*Visualisation!$G$141)+($H$263*Visualisation!$G$141)+($H$264*Visualisation!$G$141))*$BD$86</f>
        <v>0</v>
      </c>
      <c r="BU179" s="21">
        <f>($C$254*Visualisation!$G$141)+($D$254*Visualisation!$G$141)+($E$254*Visualisation!$G$141)+($F$254*Visualisation!$G$141)+($G$254*Visualisation!$G$141)+($H$254*Visualisation!$G$141)+($I$254*Visualisation!$G$141)+($J$254*Visualisation!$G$141)+($K$254*Visualisation!$G$141)+($L$254*Visualisation!$G$141)+($M$254*Visualisation!$G$141)+($N$254*Visualisation!$G$141)+($O$254*Visualisation!$G$141)+($P$254*Visualisation!$G$141)+($Q$254*Visualisation!$G$141)+($R$254*Visualisation!$G$141)</f>
        <v>0</v>
      </c>
      <c r="BV179" s="21"/>
      <c r="BW179" s="21"/>
      <c r="BX179" s="21">
        <f>(($I$249*Visualisation!$G$141)+($I$250*Visualisation!$G$141)+($I$251*Visualisation!$G$141)+($I$252*Visualisation!$G$141)+($I$253*Visualisation!$G$141)+($I$254*Visualisation!$G$141)+($I$255*Visualisation!$G$141)+($I$256*Visualisation!$G$141)+($I$257*Visualisation!$G$141)+($I$258*Visualisation!$G$141)+($I$259*Visualisation!$G$141)+($I$260*Visualisation!$G$141)+($I$261*Visualisation!$G$141)+($I$262*Visualisation!$G$141)+($I$263*Visualisation!$G$141)+($I$264*Visualisation!$G$141))*$BD$86</f>
        <v>0</v>
      </c>
      <c r="BY179" s="21">
        <f>($C$255*Visualisation!$G$141)+($D$255*Visualisation!$G$141)+($E$255*Visualisation!$G$141)+($F$255*Visualisation!$G$141)+($G$255*Visualisation!$G$141)+($H$255*Visualisation!$G$141)+($I$255*Visualisation!$G$141)+($J$255*Visualisation!$G$141)+($K$255*Visualisation!$G$141)+($L$255*Visualisation!$G$141)+($M$255*Visualisation!$G$141)+($N$255*Visualisation!$G$141)+($O$255*Visualisation!$G$141)+($P$255*Visualisation!$G$141)+($Q$255*Visualisation!$G$141)+($R$255*Visualisation!$G$141)</f>
        <v>0</v>
      </c>
      <c r="BZ179" s="2"/>
      <c r="CB179" s="21">
        <f>(($J$249*Visualisation!$G$141)+($J$250*Visualisation!$G$141)+($J$251*Visualisation!$G$141)+($J$252*Visualisation!$G$141)+($J$253*Visualisation!$G$141)+($J$254*Visualisation!$G$141)+($J$255*Visualisation!$G$141)+($J$256*Visualisation!$G$141)+($J$257*Visualisation!$G$141)+($J$258*Visualisation!$G$141)+($J$259*Visualisation!$G$141)+($J$260*Visualisation!$G$141)+($J$261*Visualisation!$G$141)+($J$262*Visualisation!$G$141)+($J$263*Visualisation!$G$141)+($J$264*Visualisation!$G$141))*$BD$86</f>
        <v>0</v>
      </c>
      <c r="CC179" s="21">
        <f>($C$256*Visualisation!$G$141)+($D$256*Visualisation!$G$141)+($E$256*Visualisation!$G$141)+($F$256*Visualisation!$G$141)+($G$256*Visualisation!$G$141)+($H$256*Visualisation!$G$141)+($I$256*Visualisation!$G$141)+($J$256*Visualisation!$G$141)+($K$256*Visualisation!$G$141)+($L$256*Visualisation!$G$141)+($M$256*Visualisation!$G$141)+($N$256*Visualisation!$G$141)+($O$256*Visualisation!$G$141)+($P$256*Visualisation!$G$141)+($Q$256*Visualisation!$G$141)+($R$256*Visualisation!$G$141)</f>
        <v>0</v>
      </c>
      <c r="CD179" s="2"/>
      <c r="CF179" s="21">
        <f>(($K$249*Visualisation!$G$141)+($K$250*Visualisation!$G$141)+($K$251*Visualisation!$G$141)+($K$252*Visualisation!$G$141)+($K$253*Visualisation!$G$141)+($K$254*Visualisation!$G$141)+($K$255*Visualisation!$G$141)+($K$256*Visualisation!$G$141)+($K$257*Visualisation!$G$141)+($K$258*Visualisation!$G$141)+($K$259*Visualisation!$G$141)+($K$260*Visualisation!$G$141)+($K$261*Visualisation!$G$141)+($K$262*Visualisation!$G$141)+($K$263*Visualisation!$G$141)+($K$264*Visualisation!$G$141))*$BD$86</f>
        <v>0</v>
      </c>
      <c r="CG179" s="21">
        <f>($C$257*Visualisation!$G$141)+($D$257*Visualisation!$G$141)+($E$257*Visualisation!$G$141)+($F$257*Visualisation!$G$141)+($G$257*Visualisation!$G$141)+($H$257*Visualisation!$G$141)+($I$257*Visualisation!$G$141)+($J$257*Visualisation!$G$141)+($K$257*Visualisation!$G$141)+($L$257*Visualisation!$G$141)+($M$257*Visualisation!$G$141)+($N$257*Visualisation!$G$141)+($O$257*Visualisation!$G$141)+($P$257*Visualisation!$G$141)+($Q$257*Visualisation!$G$141)+($R$257*Visualisation!$G$141)</f>
        <v>0</v>
      </c>
      <c r="CH179" s="2"/>
      <c r="CJ179" s="21">
        <f>(($L$249*Visualisation!$G$141)+($L$250*Visualisation!$G$141)+($L$251*Visualisation!$G$141)+($L$252*Visualisation!$G$141)+($L$253*Visualisation!$G$141)+($L$254*Visualisation!$G$141)+($L$255*Visualisation!$G$141)+($L$256*Visualisation!$G$141)+($L$257*Visualisation!$G$141)+($L$258*Visualisation!$G$141)+($L$259*Visualisation!$G$141)+($L$260*Visualisation!$G$141)+($L$261*Visualisation!$G$141)+($L$262*Visualisation!$G$141)+($L$263*Visualisation!$G$141)+($L$264*Visualisation!$G$141))*$BD$86</f>
        <v>0</v>
      </c>
      <c r="CK179" s="21">
        <f>($C$258*Visualisation!$G$141)+($D$258*Visualisation!$G$141)+($E$258*Visualisation!$G$141)+($F$258*Visualisation!$G$141)+($G$258*Visualisation!$G$141)+($H$258*Visualisation!$G$141)+($I$258*Visualisation!$G$141)+($J$258*Visualisation!$G$141)+($K$258*Visualisation!$G$141)+($L$258*Visualisation!$G$141)+($M$258*Visualisation!$G$141)+($N$258*Visualisation!$G$141)+($O$258*Visualisation!$G$141)+($P$258*Visualisation!$G$141)+($Q$258*Visualisation!$G$141)+($R$258*Visualisation!$G$141)</f>
        <v>0</v>
      </c>
      <c r="CL179" s="2"/>
      <c r="CN179" s="21">
        <f>(($M$249*Visualisation!$G$141)+($M$250*Visualisation!$G$141)+($M$251*Visualisation!$G$141)+($M$252*Visualisation!$G$141)+($M$253*Visualisation!$G$141)+($M$254*Visualisation!$G$141)+($M$255*Visualisation!$G$141)+($M$256*Visualisation!$G$141)+($M$257*Visualisation!$G$141)+($M$258*Visualisation!$G$141)+($M$259*Visualisation!$G$141)+($M$260*Visualisation!$G$141)+($M$261*Visualisation!$G$141)+($M$262*Visualisation!$G$141)+($M$263*Visualisation!$G$141)+($M$264*Visualisation!$G$141))*$BD$86</f>
        <v>0</v>
      </c>
      <c r="CO179" s="21">
        <f>($C$259*Visualisation!$G$141)+($D$259*Visualisation!$G$141)+($E$259*Visualisation!$G$141)+($F$259*Visualisation!$G$141)+($G$259*Visualisation!$G$141)+($H$259*Visualisation!$G$141)+($I$259*Visualisation!$G$141)+($J$259*Visualisation!$G$141)+($K$259*Visualisation!$G$141)+($L$259*Visualisation!$G$141)+($M$259*Visualisation!$G$141)+($N$259*Visualisation!$G$141)+($O$259*Visualisation!$G$141)+($P$259*Visualisation!$G$141)+($Q$259*Visualisation!$G$141)+($R$259*Visualisation!$G$141)</f>
        <v>0</v>
      </c>
      <c r="CP179" s="2"/>
      <c r="CR179" s="21">
        <f>(($N$249*Visualisation!$G$141)+($N$250*Visualisation!$G$141)+($N$251*Visualisation!$G$141)+($N$252*Visualisation!$G$141)+($N$253*Visualisation!$G$141)+($N$254*Visualisation!$G$141)+($N$255*Visualisation!$G$141)+($N$256*Visualisation!$G$141)+($N$257*Visualisation!$G$141)+($N$258*Visualisation!$G$141)+($N$259*Visualisation!$G$141)+($N$260*Visualisation!$G$141)+($N$261*Visualisation!$G$141)+($N$262*Visualisation!$G$141)+($N$263*Visualisation!$G$141)+($N$264*Visualisation!$G$141))*$BD$86</f>
        <v>0</v>
      </c>
      <c r="CS179" s="21">
        <f>($C$260*Visualisation!$G$141)+($D$260*Visualisation!$G$141)+($E$260*Visualisation!$G$141)+($F$260*Visualisation!$G$141)+($G$260*Visualisation!$G$141)+($H$260*Visualisation!$G$141)+($I$260*Visualisation!$G$141)+($J$260*Visualisation!$G$141)+($K$260*Visualisation!$G$141)+($L$260*Visualisation!$G$141)+($M$260*Visualisation!$G$141)+($N$260*Visualisation!$G$141)+($O$260*Visualisation!$G$141)+($P$260*Visualisation!$G$141)+($Q$260*Visualisation!$G$141)+($R$260*Visualisation!$G$141)</f>
        <v>0</v>
      </c>
      <c r="CT179" s="2"/>
      <c r="CV179" s="21">
        <f>(($O$249*Visualisation!$G$141)+($O$250*Visualisation!$G$141)+($O$251*Visualisation!$G$141)+($O$252*Visualisation!$G$141)+($O$253*Visualisation!$G$141)+($O$254*Visualisation!$G$141)+($O$255*Visualisation!$G$141)+($O$256*Visualisation!$G$141)+($O$257*Visualisation!$G$141)+($O$258*Visualisation!$G$141)+($O$259*Visualisation!$G$141)+($O$260*Visualisation!$G$141)+($O$261*Visualisation!$G$141)+($O$262*Visualisation!$G$141)+($O$263*Visualisation!$G$141)+($O$264*Visualisation!$G$141))*$BD$86</f>
        <v>0</v>
      </c>
      <c r="CW179" s="21">
        <f>($C$261*Visualisation!$G$141)+($D$261*Visualisation!$G$141)+($E$261*Visualisation!$G$141)+($F$261*Visualisation!$G$141)+($G$261*Visualisation!$G$141)+($H$261*Visualisation!$G$141)+($I$261*Visualisation!$G$141)+($J$261*Visualisation!$G$141)+($K$261*Visualisation!$G$141)+($L$261*Visualisation!$G$141)+($M$261*Visualisation!$G$141)+($N$261*Visualisation!$G$141)+($O$261*Visualisation!$G$141)+($P$261*Visualisation!$G$141)+($Q$261*Visualisation!$G$141)+($R$261*Visualisation!$G$141)</f>
        <v>0</v>
      </c>
      <c r="CX179" s="2"/>
      <c r="CZ179" s="21">
        <f>(($P$249*Visualisation!$G$141)+($P$250*Visualisation!$G$141)+($P$251*Visualisation!$G$141)+($P$252*Visualisation!$G$141)+($P$253*Visualisation!$G$141)+($P$254*Visualisation!$G$141)+($P$255*Visualisation!$G$141)+($P$256*Visualisation!$G$141)+($P$257*Visualisation!$G$141)+($P$258*Visualisation!$G$141)+($P$259*Visualisation!$G$141)+($P$260*Visualisation!$G$141)+($P$261*Visualisation!$G$141)+($P$262*Visualisation!$G$141)+($P$263*Visualisation!$G$141)+($P$264*Visualisation!$G$141))*$BD$86</f>
        <v>0</v>
      </c>
      <c r="DA179" s="21">
        <f>($C$262*Visualisation!$G$141)+($D$262*Visualisation!$G$141)+($E$262*Visualisation!$G$141)+($F$262*Visualisation!$G$141)+($G$262*Visualisation!$G$141)+($H$262*Visualisation!$G$141)+($I$262*Visualisation!$G$141)+($J$262*Visualisation!$G$141)+($K$262*Visualisation!$G$141)+($L$262*Visualisation!$G$141)+($M$262*Visualisation!$G$141)+($N$262*Visualisation!$G$141)+($O$262*Visualisation!$G$141)+($P$262*Visualisation!$G$141)+($Q$262*Visualisation!$G$141)+($R$262*Visualisation!$G$141)</f>
        <v>0</v>
      </c>
      <c r="DB179" s="2"/>
      <c r="DD179" s="21">
        <f>(($Q$249*Visualisation!$G$141)+($Q$250*Visualisation!$G$141)+($Q$251*Visualisation!$G$141)+($Q$252*Visualisation!$G$141)+($Q$253*Visualisation!$G$141)+($Q$254*Visualisation!$G$141)+($Q$255*Visualisation!$G$141)+($Q$256*Visualisation!$G$141)+($Q$257*Visualisation!$G$141)+($Q$258*Visualisation!$G$141)+($Q$259*Visualisation!$G$141)+($Q$260*Visualisation!$G$141)+($Q$261*Visualisation!$G$141)+($Q$262*Visualisation!$G$141)+($Q$263*Visualisation!$G$141)+($Q$264*Visualisation!$G$141))*$BD$86</f>
        <v>0</v>
      </c>
      <c r="DE179" s="21">
        <f>($C$263*Visualisation!$G$141)+($D$263*Visualisation!$G$141)+($E$263*Visualisation!$G$141)+($F$263*Visualisation!$G$141)+($G$263*Visualisation!$G$141)+($H$263*Visualisation!$G$141)+($I$263*Visualisation!$G$141)+($J$263*Visualisation!$G$141)+($K$263*Visualisation!$G$141)+($L$263*Visualisation!$G$141)+($M$263*Visualisation!$G$141)+($N$263*Visualisation!$G$141)+($O$263*Visualisation!$G$141)+($P$263*Visualisation!$G$141)+($Q$263*Visualisation!$G$141)+($R$263*Visualisation!$G$141)</f>
        <v>0</v>
      </c>
      <c r="DF179" s="2"/>
      <c r="DH179" s="21">
        <f>(($R$249*Visualisation!$G$141)+($R$250*Visualisation!$G$141)+($R$251*Visualisation!$G$141)+($R$252*Visualisation!$G$141)+($R$253*Visualisation!$G$141)+($R$254*Visualisation!$G$141)+($R$255*Visualisation!$G$141)+($R$256*Visualisation!$G$141)+($R$257*Visualisation!$G$141)+($R$258*Visualisation!$G$141)+($R$259*Visualisation!$G$141)+($R$260*Visualisation!$G$141)+($R$261*Visualisation!$G$141)+($R$262*Visualisation!$G$141)+($R$263*Visualisation!$G$141)+($R$264*Visualisation!$G$141))*$BD$86</f>
        <v>0</v>
      </c>
      <c r="DI179" s="21">
        <f>($C$264*Visualisation!$G$141)+($D$264*Visualisation!$G$141)+($E$264*Visualisation!$G$141)+($F$264*Visualisation!$G$141)+($G$264*Visualisation!$G$141)+($H$264*Visualisation!$G$141)+($I$264*Visualisation!$G$141)+($J$264*Visualisation!$G$141)+($K$264*Visualisation!$G$141)+($L$264*Visualisation!$G$141)+($M$264*Visualisation!$G$141)+($N$264*Visualisation!$G$141)+($O$264*Visualisation!$G$141)+($P$264*Visualisation!$G$141)+($Q$264*Visualisation!$G$141)+($R$264*Visualisation!$G$141)</f>
        <v>0</v>
      </c>
      <c r="DJ179" s="2"/>
      <c r="DO179" s="253"/>
    </row>
    <row r="180" spans="1:119">
      <c r="A180" s="35" t="s">
        <v>325</v>
      </c>
      <c r="B180" s="159" t="s">
        <v>123</v>
      </c>
      <c r="C180" s="163">
        <f>IF((Visualisation!E$68-Visualisation!$T$68)&gt;0,(1-(EXP(-(((Visualisation!E$68-Visualisation!$T$68)^2)/(2*($T$164^2)))))),0)</f>
        <v>1.0390467719337826E-2</v>
      </c>
      <c r="D180" s="163">
        <f>IF((Visualisation!F$68-Visualisation!$T$68)&gt;0,(1-(EXP(-(((Visualisation!F$68-Visualisation!$T$68)^2)/(2*($T$164^2)))))),0)</f>
        <v>1.7707044150601314E-2</v>
      </c>
      <c r="E180" s="163">
        <f>IF((Visualisation!G$68-Visualisation!$T$68)&gt;0,(1-(EXP(-(((Visualisation!G$68-Visualisation!$T$68)^2)/(2*($T$164^2)))))),0)</f>
        <v>0.25172561460958665</v>
      </c>
      <c r="F180" s="163">
        <f>IF((Visualisation!H$68-Visualisation!$T$68)&gt;0,(1-(EXP(-(((Visualisation!H$68-Visualisation!$T$68)^2)/(2*($T$164^2)))))),0)</f>
        <v>1.4352208661887689E-2</v>
      </c>
      <c r="G180" s="163">
        <f>IF((Visualisation!I$68-Visualisation!$T$68)&gt;0,(1-(EXP(-(((Visualisation!I$68-Visualisation!$T$68)^2)/(2*($T$164^2)))))),0)</f>
        <v>1.4802730707766054E-2</v>
      </c>
      <c r="H180" s="163">
        <f>IF((Visualisation!J$68-Visualisation!$T$68)&gt;0,(1-(EXP(-(((Visualisation!J$68-Visualisation!$T$68)^2)/(2*($T$164^2)))))),0)</f>
        <v>7.5815943151208987E-2</v>
      </c>
      <c r="I180" s="163">
        <f>IF((Visualisation!K$68-Visualisation!$T$68)&gt;0,(1-(EXP(-(((Visualisation!K$68-Visualisation!$T$68)^2)/(2*($T$164^2)))))),0)</f>
        <v>2.5036979958386718E-2</v>
      </c>
      <c r="J180" s="163">
        <f>IF((Visualisation!L$68-Visualisation!$T$68)&gt;0,(1-(EXP(-(((Visualisation!L$68-Visualisation!$T$68)^2)/(2*($T$164^2)))))),0)</f>
        <v>6.8771938330535187E-3</v>
      </c>
      <c r="K180" s="163">
        <f>IF((Visualisation!M$68-Visualisation!$T$68)&gt;0,(1-(EXP(-(((Visualisation!M$68-Visualisation!$T$68)^2)/(2*($T$164^2)))))),0)</f>
        <v>0.77468498748658265</v>
      </c>
      <c r="L180" s="163">
        <f>IF((Visualisation!N$68-Visualisation!$T$68)&gt;0,(1-(EXP(-(((Visualisation!N$68-Visualisation!$T$68)^2)/(2*($T$164^2)))))),0)</f>
        <v>4.2690049493028126E-2</v>
      </c>
      <c r="M180" s="163">
        <f>IF((Visualisation!O$68-Visualisation!$T$68)&gt;0,(1-(EXP(-(((Visualisation!O$68-Visualisation!$T$68)^2)/(2*($T$164^2)))))),0)</f>
        <v>4.894895804704924E-3</v>
      </c>
      <c r="N180" s="163">
        <f>IF((Visualisation!P$68-Visualisation!$T$68)&gt;0,(1-(EXP(-(((Visualisation!P$68-Visualisation!$T$68)^2)/(2*($T$164^2)))))),0)</f>
        <v>0.43140717664147832</v>
      </c>
      <c r="O180" s="163">
        <f>IF((Visualisation!Q$68-Visualisation!$T$68)&gt;0,(1-(EXP(-(((Visualisation!Q$68-Visualisation!$T$68)^2)/(2*($T$164^2)))))),0)</f>
        <v>0</v>
      </c>
      <c r="P180" s="163">
        <f>IF((Visualisation!R$68-Visualisation!$T$68)&gt;0,(1-(EXP(-(((Visualisation!R$68-Visualisation!$T$68)^2)/(2*($T$164^2)))))),0)</f>
        <v>7.8567302134033401E-2</v>
      </c>
      <c r="Q180" s="163">
        <f>IF((Visualisation!S$68-Visualisation!$T$68)&gt;0,(1-(EXP(-(((Visualisation!S$68-Visualisation!$T$68)^2)/(2*($T$164^2)))))),0)</f>
        <v>2.5385435423400105E-2</v>
      </c>
      <c r="R180" s="163">
        <f>IF((Visualisation!T$68-Visualisation!$T$68)&gt;0,(1-(EXP(-(((Visualisation!T$68-Visualisation!$T$68)^2)/(2*($T$164^2)))))),0)</f>
        <v>0</v>
      </c>
      <c r="S180" s="19"/>
      <c r="T180" s="19"/>
      <c r="U180" s="19"/>
      <c r="V180" s="19"/>
      <c r="W180" s="256"/>
      <c r="X180" s="2"/>
      <c r="Y180" s="2"/>
      <c r="Z180" s="2"/>
      <c r="AA180" s="188" t="s">
        <v>365</v>
      </c>
      <c r="AB180" s="21">
        <f>IFERROR((C90*Visualisation!$V$117)+(C111*Visualisation!$V$118)+(C132*Visualisation!$V$119)+(C153*Visualisation!$V$120)+(C174*Visualisation!$V$121)+(C195*Visualisation!$V$122)+(C216*Visualisation!$V$123)+(C237*Visualisation!$V$124)+(C258*Visualisation!$V$125),"-")</f>
        <v>0</v>
      </c>
      <c r="AC180" s="21">
        <f>IFERROR((D90*Visualisation!$V$117)+(D111*Visualisation!$V$118)+(D132*Visualisation!$V$119)+(D153*Visualisation!$V$120)+(D174*Visualisation!$V$121)+(D195*Visualisation!$V$122)+(D216*Visualisation!$V$123)+(D237*Visualisation!$V$124)+(D258*Visualisation!$V$125),"-")</f>
        <v>0</v>
      </c>
      <c r="AD180" s="21">
        <f>IFERROR((E90*Visualisation!$V$117)+(E111*Visualisation!$V$118)+(E132*Visualisation!$V$119)+(E153*Visualisation!$V$120)+(E174*Visualisation!$V$121)+(E195*Visualisation!$V$122)+(E216*Visualisation!$V$123)+(E237*Visualisation!$V$124)+(E258*Visualisation!$V$125),"-")</f>
        <v>0</v>
      </c>
      <c r="AE180" s="21">
        <f>IFERROR((F90*Visualisation!$V$117)+(F111*Visualisation!$V$118)+(F132*Visualisation!$V$119)+(F153*Visualisation!$V$120)+(F174*Visualisation!$V$121)+(F195*Visualisation!$V$122)+(F216*Visualisation!$V$123)+(F237*Visualisation!$V$124)+(F258*Visualisation!$V$125),"-")</f>
        <v>0</v>
      </c>
      <c r="AF180" s="21">
        <f>IFERROR((G90*Visualisation!$V$117)+(G111*Visualisation!$V$118)+(G132*Visualisation!$V$119)+(G153*Visualisation!$V$120)+(G174*Visualisation!$V$121)+(G195*Visualisation!$V$122)+(G216*Visualisation!$V$123)+(G237*Visualisation!$V$124)+(G258*Visualisation!$V$125),"-")</f>
        <v>0</v>
      </c>
      <c r="AG180" s="21">
        <f>IFERROR((H90*Visualisation!$V$117)+(H111*Visualisation!$V$118)+(H132*Visualisation!$V$119)+(H153*Visualisation!$V$120)+(H174*Visualisation!$V$121)+(H195*Visualisation!$V$122)+(H216*Visualisation!$V$123)+(H237*Visualisation!$V$124)+(H258*Visualisation!$V$125),"-")</f>
        <v>0</v>
      </c>
      <c r="AH180" s="21">
        <f>IFERROR((I90*Visualisation!$V$117)+(I111*Visualisation!$V$118)+(I132*Visualisation!$V$119)+(I153*Visualisation!$V$120)+(I174*Visualisation!$V$121)+(I195*Visualisation!$V$122)+(I216*Visualisation!$V$123)+(I237*Visualisation!$V$124)+(I258*Visualisation!$V$125),"-")</f>
        <v>0</v>
      </c>
      <c r="AI180" s="21">
        <f>IFERROR((J90*Visualisation!$V$117)+(J111*Visualisation!$V$118)+(J132*Visualisation!$V$119)+(J153*Visualisation!$V$120)+(J174*Visualisation!$V$121)+(J195*Visualisation!$V$122)+(J216*Visualisation!$V$123)+(J237*Visualisation!$V$124)+(J258*Visualisation!$V$125),"-")</f>
        <v>0</v>
      </c>
      <c r="AJ180" s="21">
        <f>IFERROR((K90*Visualisation!$V$117)+(K111*Visualisation!$V$118)+(K132*Visualisation!$V$119)+(K153*Visualisation!$V$120)+(K174*Visualisation!$V$121)+(K195*Visualisation!$V$122)+(K216*Visualisation!$V$123)+(K237*Visualisation!$V$124)+(K258*Visualisation!$V$125),"-")</f>
        <v>0</v>
      </c>
      <c r="AK180" s="21">
        <f>IFERROR((L90*Visualisation!$V$117)+(L111*Visualisation!$V$118)+(L132*Visualisation!$V$119)+(L153*Visualisation!$V$120)+(L174*Visualisation!$V$121)+(L195*Visualisation!$V$122)+(L216*Visualisation!$V$123)+(L237*Visualisation!$V$124)+(L258*Visualisation!$V$125),"-")</f>
        <v>0</v>
      </c>
      <c r="AL180" s="21">
        <f>IFERROR((M90*Visualisation!$V$117)+(M111*Visualisation!$V$118)+(M132*Visualisation!$V$119)+(M153*Visualisation!$V$120)+(M174*Visualisation!$V$121)+(M195*Visualisation!$V$122)+(M216*Visualisation!$V$123)+(M237*Visualisation!$V$124)+(M258*Visualisation!$V$125),"-")</f>
        <v>0</v>
      </c>
      <c r="AM180" s="21">
        <f>IFERROR((N90*Visualisation!$V$117)+(N111*Visualisation!$V$118)+(N132*Visualisation!$V$119)+(N153*Visualisation!$V$120)+(N174*Visualisation!$V$121)+(N195*Visualisation!$V$122)+(N216*Visualisation!$V$123)+(N237*Visualisation!$V$124)+(N258*Visualisation!$V$125),"-")</f>
        <v>0</v>
      </c>
      <c r="AN180" s="21">
        <f>IFERROR((O90*Visualisation!$V$117)+(O111*Visualisation!$V$118)+(O132*Visualisation!$V$119)+(O153*Visualisation!$V$120)+(O174*Visualisation!$V$121)+(O195*Visualisation!$V$122)+(O216*Visualisation!$V$123)+(O237*Visualisation!$V$124)+(O258*Visualisation!$V$125),"-")</f>
        <v>0</v>
      </c>
      <c r="AO180" s="21">
        <f>IFERROR((P90*Visualisation!$V$117)+(P111*Visualisation!$V$118)+(P132*Visualisation!$V$119)+(P153*Visualisation!$V$120)+(P174*Visualisation!$V$121)+(P195*Visualisation!$V$122)+(P216*Visualisation!$V$123)+(P237*Visualisation!$V$124)+(P258*Visualisation!$V$125),"-")</f>
        <v>0</v>
      </c>
      <c r="AP180" s="21">
        <f>IFERROR((Q90*Visualisation!$V$117)+(Q111*Visualisation!$V$118)+(Q132*Visualisation!$V$119)+(Q153*Visualisation!$V$120)+(Q174*Visualisation!$V$121)+(Q195*Visualisation!$V$122)+(Q216*Visualisation!$V$123)+(Q237*Visualisation!$V$124)+(Q258*Visualisation!$V$125),"-")</f>
        <v>0</v>
      </c>
      <c r="AQ180" s="202">
        <f>IFERROR((R90*Visualisation!$V$117)+(R111*Visualisation!$V$118)+(R132*Visualisation!$V$119)+(R153*Visualisation!$V$120)+(R174*Visualisation!$V$121)+(R195*Visualisation!$V$122)+(R216*Visualisation!$V$123)+(R237*Visualisation!$V$124)+(R258*Visualisation!$V$125),"-")</f>
        <v>0</v>
      </c>
      <c r="AR180" s="21">
        <f t="shared" si="18"/>
        <v>0</v>
      </c>
      <c r="AS180" s="1"/>
      <c r="AT180" s="1"/>
      <c r="AU180" s="1"/>
      <c r="AV180" s="249"/>
      <c r="AX180" s="11"/>
      <c r="AY180" s="212" t="s">
        <v>100</v>
      </c>
      <c r="AZ180" s="214"/>
      <c r="BA180" s="214"/>
      <c r="BB180" s="214">
        <f>BA181-AZ181</f>
        <v>0</v>
      </c>
      <c r="BC180" s="21"/>
      <c r="BD180" s="214"/>
      <c r="BE180" s="214"/>
      <c r="BF180" s="214">
        <f>BE181-BD181</f>
        <v>0</v>
      </c>
      <c r="BG180" s="21"/>
      <c r="BH180" s="178"/>
      <c r="BI180" s="178"/>
      <c r="BJ180" s="214">
        <f>BI181-BH181</f>
        <v>0</v>
      </c>
      <c r="BK180" s="21"/>
      <c r="BL180" s="178"/>
      <c r="BM180" s="178"/>
      <c r="BN180" s="214">
        <f>BM181-BL181</f>
        <v>0</v>
      </c>
      <c r="BO180" s="21"/>
      <c r="BP180" s="178"/>
      <c r="BQ180" s="178"/>
      <c r="BR180" s="214">
        <f>BQ181-BP181</f>
        <v>0</v>
      </c>
      <c r="BS180" s="21"/>
      <c r="BT180" s="178"/>
      <c r="BU180" s="178"/>
      <c r="BV180" s="214">
        <f>BU181-BT181</f>
        <v>0</v>
      </c>
      <c r="BW180" s="21"/>
      <c r="BX180" s="178"/>
      <c r="BY180" s="219"/>
      <c r="BZ180" s="214">
        <f>BY181-BX181</f>
        <v>0</v>
      </c>
      <c r="CB180" s="178"/>
      <c r="CC180" s="219"/>
      <c r="CD180" s="214">
        <f>CC181-CB181</f>
        <v>0</v>
      </c>
      <c r="CF180" s="178"/>
      <c r="CG180" s="219"/>
      <c r="CH180" s="214">
        <f>CG181-CF181</f>
        <v>0</v>
      </c>
      <c r="CJ180" s="178"/>
      <c r="CK180" s="219"/>
      <c r="CL180" s="214">
        <f>CK181-CJ181</f>
        <v>0</v>
      </c>
      <c r="CN180" s="178"/>
      <c r="CO180" s="219"/>
      <c r="CP180" s="214">
        <f>CO181-CN181</f>
        <v>0</v>
      </c>
      <c r="CR180" s="178"/>
      <c r="CS180" s="219"/>
      <c r="CT180" s="214">
        <f>CS181-CR181</f>
        <v>0</v>
      </c>
      <c r="CV180" s="178"/>
      <c r="CW180" s="219"/>
      <c r="CX180" s="214">
        <f>CW181-CV181</f>
        <v>0</v>
      </c>
      <c r="CZ180" s="178"/>
      <c r="DA180" s="219"/>
      <c r="DB180" s="214">
        <f>DA181-CZ181</f>
        <v>0</v>
      </c>
      <c r="DD180" s="178"/>
      <c r="DE180" s="219"/>
      <c r="DF180" s="214">
        <f>DE181-DD181</f>
        <v>0</v>
      </c>
      <c r="DH180" s="178"/>
      <c r="DI180" s="219"/>
      <c r="DJ180" s="214">
        <f>DI181-DH181</f>
        <v>0</v>
      </c>
      <c r="DO180" s="253"/>
    </row>
    <row r="181" spans="1:119">
      <c r="M181" s="1"/>
      <c r="N181" s="19"/>
      <c r="O181" s="19"/>
      <c r="P181" s="19"/>
      <c r="Q181" s="19"/>
      <c r="R181" s="19"/>
      <c r="S181" s="19"/>
      <c r="T181" s="19"/>
      <c r="U181" s="19"/>
      <c r="V181" s="1"/>
      <c r="W181" s="249"/>
      <c r="X181" s="2"/>
      <c r="Y181" s="2"/>
      <c r="Z181" s="2"/>
      <c r="AA181" s="188" t="s">
        <v>366</v>
      </c>
      <c r="AB181" s="21">
        <f>IFERROR((C91*Visualisation!$V$117)+(C112*Visualisation!$V$118)+(C133*Visualisation!$V$119)+(C154*Visualisation!$V$120)+(C175*Visualisation!$V$121)+(C196*Visualisation!$V$122)+(C217*Visualisation!$V$123)+(C238*Visualisation!$V$124)+(C259*Visualisation!$V$125),"-")</f>
        <v>0</v>
      </c>
      <c r="AC181" s="21">
        <f>IFERROR((D91*Visualisation!$V$117)+(D112*Visualisation!$V$118)+(D133*Visualisation!$V$119)+(D154*Visualisation!$V$120)+(D175*Visualisation!$V$121)+(D196*Visualisation!$V$122)+(D217*Visualisation!$V$123)+(D238*Visualisation!$V$124)+(D259*Visualisation!$V$125),"-")</f>
        <v>0</v>
      </c>
      <c r="AD181" s="21">
        <f>IFERROR((E91*Visualisation!$V$117)+(E112*Visualisation!$V$118)+(E133*Visualisation!$V$119)+(E154*Visualisation!$V$120)+(E175*Visualisation!$V$121)+(E196*Visualisation!$V$122)+(E217*Visualisation!$V$123)+(E238*Visualisation!$V$124)+(E259*Visualisation!$V$125),"-")</f>
        <v>0</v>
      </c>
      <c r="AE181" s="21">
        <f>IFERROR((F91*Visualisation!$V$117)+(F112*Visualisation!$V$118)+(F133*Visualisation!$V$119)+(F154*Visualisation!$V$120)+(F175*Visualisation!$V$121)+(F196*Visualisation!$V$122)+(F217*Visualisation!$V$123)+(F238*Visualisation!$V$124)+(F259*Visualisation!$V$125),"-")</f>
        <v>0</v>
      </c>
      <c r="AF181" s="21">
        <f>IFERROR((G91*Visualisation!$V$117)+(G112*Visualisation!$V$118)+(G133*Visualisation!$V$119)+(G154*Visualisation!$V$120)+(G175*Visualisation!$V$121)+(G196*Visualisation!$V$122)+(G217*Visualisation!$V$123)+(G238*Visualisation!$V$124)+(G259*Visualisation!$V$125),"-")</f>
        <v>0</v>
      </c>
      <c r="AG181" s="21">
        <f>IFERROR((H91*Visualisation!$V$117)+(H112*Visualisation!$V$118)+(H133*Visualisation!$V$119)+(H154*Visualisation!$V$120)+(H175*Visualisation!$V$121)+(H196*Visualisation!$V$122)+(H217*Visualisation!$V$123)+(H238*Visualisation!$V$124)+(H259*Visualisation!$V$125),"-")</f>
        <v>0</v>
      </c>
      <c r="AH181" s="21">
        <f>IFERROR((I91*Visualisation!$V$117)+(I112*Visualisation!$V$118)+(I133*Visualisation!$V$119)+(I154*Visualisation!$V$120)+(I175*Visualisation!$V$121)+(I196*Visualisation!$V$122)+(I217*Visualisation!$V$123)+(I238*Visualisation!$V$124)+(I259*Visualisation!$V$125),"-")</f>
        <v>0</v>
      </c>
      <c r="AI181" s="21">
        <f>IFERROR((J91*Visualisation!$V$117)+(J112*Visualisation!$V$118)+(J133*Visualisation!$V$119)+(J154*Visualisation!$V$120)+(J175*Visualisation!$V$121)+(J196*Visualisation!$V$122)+(J217*Visualisation!$V$123)+(J238*Visualisation!$V$124)+(J259*Visualisation!$V$125),"-")</f>
        <v>0</v>
      </c>
      <c r="AJ181" s="21">
        <f>IFERROR((K91*Visualisation!$V$117)+(K112*Visualisation!$V$118)+(K133*Visualisation!$V$119)+(K154*Visualisation!$V$120)+(K175*Visualisation!$V$121)+(K196*Visualisation!$V$122)+(K217*Visualisation!$V$123)+(K238*Visualisation!$V$124)+(K259*Visualisation!$V$125),"-")</f>
        <v>0</v>
      </c>
      <c r="AK181" s="21">
        <f>IFERROR((L91*Visualisation!$V$117)+(L112*Visualisation!$V$118)+(L133*Visualisation!$V$119)+(L154*Visualisation!$V$120)+(L175*Visualisation!$V$121)+(L196*Visualisation!$V$122)+(L217*Visualisation!$V$123)+(L238*Visualisation!$V$124)+(L259*Visualisation!$V$125),"-")</f>
        <v>0</v>
      </c>
      <c r="AL181" s="21">
        <f>IFERROR((M91*Visualisation!$V$117)+(M112*Visualisation!$V$118)+(M133*Visualisation!$V$119)+(M154*Visualisation!$V$120)+(M175*Visualisation!$V$121)+(M196*Visualisation!$V$122)+(M217*Visualisation!$V$123)+(M238*Visualisation!$V$124)+(M259*Visualisation!$V$125),"-")</f>
        <v>0</v>
      </c>
      <c r="AM181" s="21">
        <f>IFERROR((N91*Visualisation!$V$117)+(N112*Visualisation!$V$118)+(N133*Visualisation!$V$119)+(N154*Visualisation!$V$120)+(N175*Visualisation!$V$121)+(N196*Visualisation!$V$122)+(N217*Visualisation!$V$123)+(N238*Visualisation!$V$124)+(N259*Visualisation!$V$125),"-")</f>
        <v>0</v>
      </c>
      <c r="AN181" s="21">
        <f>IFERROR((O91*Visualisation!$V$117)+(O112*Visualisation!$V$118)+(O133*Visualisation!$V$119)+(O154*Visualisation!$V$120)+(O175*Visualisation!$V$121)+(O196*Visualisation!$V$122)+(O217*Visualisation!$V$123)+(O238*Visualisation!$V$124)+(O259*Visualisation!$V$125),"-")</f>
        <v>0</v>
      </c>
      <c r="AO181" s="21">
        <f>IFERROR((P91*Visualisation!$V$117)+(P112*Visualisation!$V$118)+(P133*Visualisation!$V$119)+(P154*Visualisation!$V$120)+(P175*Visualisation!$V$121)+(P196*Visualisation!$V$122)+(P217*Visualisation!$V$123)+(P238*Visualisation!$V$124)+(P259*Visualisation!$V$125),"-")</f>
        <v>0</v>
      </c>
      <c r="AP181" s="21">
        <f>IFERROR((Q91*Visualisation!$V$117)+(Q112*Visualisation!$V$118)+(Q133*Visualisation!$V$119)+(Q154*Visualisation!$V$120)+(Q175*Visualisation!$V$121)+(Q196*Visualisation!$V$122)+(Q217*Visualisation!$V$123)+(Q238*Visualisation!$V$124)+(Q259*Visualisation!$V$125),"-")</f>
        <v>0</v>
      </c>
      <c r="AQ181" s="202">
        <f>IFERROR((R91*Visualisation!$V$117)+(R112*Visualisation!$V$118)+(R133*Visualisation!$V$119)+(R154*Visualisation!$V$120)+(R175*Visualisation!$V$121)+(R196*Visualisation!$V$122)+(R217*Visualisation!$V$123)+(R238*Visualisation!$V$124)+(R259*Visualisation!$V$125),"-")</f>
        <v>0</v>
      </c>
      <c r="AR181" s="21">
        <f t="shared" si="18"/>
        <v>0</v>
      </c>
      <c r="AS181" s="1"/>
      <c r="AT181" s="1"/>
      <c r="AU181" s="1"/>
      <c r="AV181" s="249"/>
      <c r="AX181" s="11"/>
      <c r="AY181" s="213" t="s">
        <v>253</v>
      </c>
      <c r="AZ181" s="178">
        <f>SUM(AZ171:AZ179)*$BD$86</f>
        <v>0</v>
      </c>
      <c r="BA181" s="178">
        <f>SUM(BA171:BA179)</f>
        <v>0</v>
      </c>
      <c r="BB181" s="178"/>
      <c r="BC181" s="22"/>
      <c r="BD181" s="178">
        <f>SUM(BD171:BD179)*$BD$86</f>
        <v>0</v>
      </c>
      <c r="BE181" s="178">
        <f>SUM(BE171:BE179)</f>
        <v>0</v>
      </c>
      <c r="BF181" s="178"/>
      <c r="BG181" s="22"/>
      <c r="BH181" s="178">
        <f>SUM(BH171:BH179)*$BD$86</f>
        <v>0</v>
      </c>
      <c r="BI181" s="178">
        <f>SUM(BI171:BI179)</f>
        <v>0</v>
      </c>
      <c r="BJ181" s="178"/>
      <c r="BK181" s="22"/>
      <c r="BL181" s="178">
        <f>SUM(BL171:BL179)*$BD$86</f>
        <v>0</v>
      </c>
      <c r="BM181" s="178">
        <f>SUM(BM171:BM179)</f>
        <v>0</v>
      </c>
      <c r="BN181" s="178"/>
      <c r="BO181" s="22"/>
      <c r="BP181" s="178">
        <f>SUM(BP171:BP179)*$BD$86</f>
        <v>0</v>
      </c>
      <c r="BQ181" s="178">
        <f>SUM(BQ171:BQ179)</f>
        <v>0</v>
      </c>
      <c r="BR181" s="178"/>
      <c r="BS181" s="22"/>
      <c r="BT181" s="178">
        <f>SUM(BT171:BT179)*$BD$86</f>
        <v>0</v>
      </c>
      <c r="BU181" s="178">
        <f>SUM(BU171:BU179)</f>
        <v>0</v>
      </c>
      <c r="BV181" s="178"/>
      <c r="BW181" s="22"/>
      <c r="BX181" s="178">
        <f>SUM(BX171:BX179)*$BD$86</f>
        <v>0</v>
      </c>
      <c r="BY181" s="178">
        <f>SUM(BY171:BY179)</f>
        <v>0</v>
      </c>
      <c r="BZ181" s="214"/>
      <c r="CB181" s="178">
        <f>SUM(CB171:CB179)*$BD$86</f>
        <v>0</v>
      </c>
      <c r="CC181" s="178">
        <f>SUM(CC171:CC179)</f>
        <v>0</v>
      </c>
      <c r="CD181" s="214"/>
      <c r="CF181" s="178">
        <f>SUM(CF171:CF179)*$BD$86</f>
        <v>0</v>
      </c>
      <c r="CG181" s="178">
        <f>SUM(CG171:CG179)</f>
        <v>0</v>
      </c>
      <c r="CH181" s="214"/>
      <c r="CJ181" s="178">
        <f>SUM(CJ171:CJ179)*$BD$86</f>
        <v>0</v>
      </c>
      <c r="CK181" s="178">
        <f>SUM(CK171:CK179)</f>
        <v>0</v>
      </c>
      <c r="CL181" s="214"/>
      <c r="CN181" s="178">
        <f>SUM(CN171:CN179)*$BD$86</f>
        <v>0</v>
      </c>
      <c r="CO181" s="178">
        <f>SUM(CO171:CO179)</f>
        <v>0</v>
      </c>
      <c r="CP181" s="214"/>
      <c r="CR181" s="178">
        <f>SUM(CR171:CR179)*$BD$86</f>
        <v>0</v>
      </c>
      <c r="CS181" s="178">
        <f>SUM(CS171:CS179)</f>
        <v>0</v>
      </c>
      <c r="CT181" s="214"/>
      <c r="CV181" s="178">
        <f>SUM(CV171:CV179)*$BD$86</f>
        <v>0</v>
      </c>
      <c r="CW181" s="178">
        <f>SUM(CW171:CW179)</f>
        <v>0</v>
      </c>
      <c r="CX181" s="214"/>
      <c r="CZ181" s="178">
        <f>SUM(CZ171:CZ179)*$BD$86</f>
        <v>0</v>
      </c>
      <c r="DA181" s="178">
        <f>SUM(DA171:DA179)</f>
        <v>0</v>
      </c>
      <c r="DB181" s="214"/>
      <c r="DD181" s="178">
        <f>SUM(DD171:DD179)*$BD$86</f>
        <v>0</v>
      </c>
      <c r="DE181" s="178">
        <f>SUM(DE171:DE179)</f>
        <v>0</v>
      </c>
      <c r="DF181" s="214"/>
      <c r="DH181" s="178">
        <f>SUM(DH171:DH179)*$BD$86</f>
        <v>0</v>
      </c>
      <c r="DI181" s="178">
        <f>SUM(DI171:DI179)</f>
        <v>0</v>
      </c>
      <c r="DJ181" s="214"/>
      <c r="DO181" s="253"/>
    </row>
    <row r="182" spans="1:119">
      <c r="M182" s="1"/>
      <c r="N182" s="1"/>
      <c r="O182" s="1"/>
      <c r="P182" s="1"/>
      <c r="Q182" s="1"/>
      <c r="R182" s="1"/>
      <c r="S182" s="1"/>
      <c r="T182" s="1"/>
      <c r="U182" s="1"/>
      <c r="V182" s="1"/>
      <c r="W182" s="249"/>
      <c r="X182" s="2"/>
      <c r="Y182" s="2"/>
      <c r="Z182" s="2"/>
      <c r="AA182" s="188" t="s">
        <v>367</v>
      </c>
      <c r="AB182" s="21">
        <f>IFERROR((C92*Visualisation!$V$117)+(C113*Visualisation!$V$118)+(C134*Visualisation!$V$119)+(C155*Visualisation!$V$120)+(C176*Visualisation!$V$121)+(C197*Visualisation!$V$122)+(C218*Visualisation!$V$123)+(C239*Visualisation!$V$124)+(C260*Visualisation!$V$125),"-")</f>
        <v>0</v>
      </c>
      <c r="AC182" s="21">
        <f>IFERROR((D92*Visualisation!$V$117)+(D113*Visualisation!$V$118)+(D134*Visualisation!$V$119)+(D155*Visualisation!$V$120)+(D176*Visualisation!$V$121)+(D197*Visualisation!$V$122)+(D218*Visualisation!$V$123)+(D239*Visualisation!$V$124)+(D260*Visualisation!$V$125),"-")</f>
        <v>0</v>
      </c>
      <c r="AD182" s="21">
        <f>IFERROR((E92*Visualisation!$V$117)+(E113*Visualisation!$V$118)+(E134*Visualisation!$V$119)+(E155*Visualisation!$V$120)+(E176*Visualisation!$V$121)+(E197*Visualisation!$V$122)+(E218*Visualisation!$V$123)+(E239*Visualisation!$V$124)+(E260*Visualisation!$V$125),"-")</f>
        <v>0</v>
      </c>
      <c r="AE182" s="21">
        <f>IFERROR((F92*Visualisation!$V$117)+(F113*Visualisation!$V$118)+(F134*Visualisation!$V$119)+(F155*Visualisation!$V$120)+(F176*Visualisation!$V$121)+(F197*Visualisation!$V$122)+(F218*Visualisation!$V$123)+(F239*Visualisation!$V$124)+(F260*Visualisation!$V$125),"-")</f>
        <v>0</v>
      </c>
      <c r="AF182" s="21">
        <f>IFERROR((G92*Visualisation!$V$117)+(G113*Visualisation!$V$118)+(G134*Visualisation!$V$119)+(G155*Visualisation!$V$120)+(G176*Visualisation!$V$121)+(G197*Visualisation!$V$122)+(G218*Visualisation!$V$123)+(G239*Visualisation!$V$124)+(G260*Visualisation!$V$125),"-")</f>
        <v>0</v>
      </c>
      <c r="AG182" s="21">
        <f>IFERROR((H92*Visualisation!$V$117)+(H113*Visualisation!$V$118)+(H134*Visualisation!$V$119)+(H155*Visualisation!$V$120)+(H176*Visualisation!$V$121)+(H197*Visualisation!$V$122)+(H218*Visualisation!$V$123)+(H239*Visualisation!$V$124)+(H260*Visualisation!$V$125),"-")</f>
        <v>0</v>
      </c>
      <c r="AH182" s="21">
        <f>IFERROR((I92*Visualisation!$V$117)+(I113*Visualisation!$V$118)+(I134*Visualisation!$V$119)+(I155*Visualisation!$V$120)+(I176*Visualisation!$V$121)+(I197*Visualisation!$V$122)+(I218*Visualisation!$V$123)+(I239*Visualisation!$V$124)+(I260*Visualisation!$V$125),"-")</f>
        <v>0</v>
      </c>
      <c r="AI182" s="21">
        <f>IFERROR((J92*Visualisation!$V$117)+(J113*Visualisation!$V$118)+(J134*Visualisation!$V$119)+(J155*Visualisation!$V$120)+(J176*Visualisation!$V$121)+(J197*Visualisation!$V$122)+(J218*Visualisation!$V$123)+(J239*Visualisation!$V$124)+(J260*Visualisation!$V$125),"-")</f>
        <v>0</v>
      </c>
      <c r="AJ182" s="21">
        <f>IFERROR((K92*Visualisation!$V$117)+(K113*Visualisation!$V$118)+(K134*Visualisation!$V$119)+(K155*Visualisation!$V$120)+(K176*Visualisation!$V$121)+(K197*Visualisation!$V$122)+(K218*Visualisation!$V$123)+(K239*Visualisation!$V$124)+(K260*Visualisation!$V$125),"-")</f>
        <v>0</v>
      </c>
      <c r="AK182" s="21">
        <f>IFERROR((L92*Visualisation!$V$117)+(L113*Visualisation!$V$118)+(L134*Visualisation!$V$119)+(L155*Visualisation!$V$120)+(L176*Visualisation!$V$121)+(L197*Visualisation!$V$122)+(L218*Visualisation!$V$123)+(L239*Visualisation!$V$124)+(L260*Visualisation!$V$125),"-")</f>
        <v>0</v>
      </c>
      <c r="AL182" s="21">
        <f>IFERROR((M92*Visualisation!$V$117)+(M113*Visualisation!$V$118)+(M134*Visualisation!$V$119)+(M155*Visualisation!$V$120)+(M176*Visualisation!$V$121)+(M197*Visualisation!$V$122)+(M218*Visualisation!$V$123)+(M239*Visualisation!$V$124)+(M260*Visualisation!$V$125),"-")</f>
        <v>0</v>
      </c>
      <c r="AM182" s="21">
        <f>IFERROR((N92*Visualisation!$V$117)+(N113*Visualisation!$V$118)+(N134*Visualisation!$V$119)+(N155*Visualisation!$V$120)+(N176*Visualisation!$V$121)+(N197*Visualisation!$V$122)+(N218*Visualisation!$V$123)+(N239*Visualisation!$V$124)+(N260*Visualisation!$V$125),"-")</f>
        <v>0</v>
      </c>
      <c r="AN182" s="21">
        <f>IFERROR((O92*Visualisation!$V$117)+(O113*Visualisation!$V$118)+(O134*Visualisation!$V$119)+(O155*Visualisation!$V$120)+(O176*Visualisation!$V$121)+(O197*Visualisation!$V$122)+(O218*Visualisation!$V$123)+(O239*Visualisation!$V$124)+(O260*Visualisation!$V$125),"-")</f>
        <v>0</v>
      </c>
      <c r="AO182" s="21">
        <f>IFERROR((P92*Visualisation!$V$117)+(P113*Visualisation!$V$118)+(P134*Visualisation!$V$119)+(P155*Visualisation!$V$120)+(P176*Visualisation!$V$121)+(P197*Visualisation!$V$122)+(P218*Visualisation!$V$123)+(P239*Visualisation!$V$124)+(P260*Visualisation!$V$125),"-")</f>
        <v>0</v>
      </c>
      <c r="AP182" s="21">
        <f>IFERROR((Q92*Visualisation!$V$117)+(Q113*Visualisation!$V$118)+(Q134*Visualisation!$V$119)+(Q155*Visualisation!$V$120)+(Q176*Visualisation!$V$121)+(Q197*Visualisation!$V$122)+(Q218*Visualisation!$V$123)+(Q239*Visualisation!$V$124)+(Q260*Visualisation!$V$125),"-")</f>
        <v>0</v>
      </c>
      <c r="AQ182" s="202">
        <f>IFERROR((R92*Visualisation!$V$117)+(R113*Visualisation!$V$118)+(R134*Visualisation!$V$119)+(R155*Visualisation!$V$120)+(R176*Visualisation!$V$121)+(R197*Visualisation!$V$122)+(R218*Visualisation!$V$123)+(R239*Visualisation!$V$124)+(R260*Visualisation!$V$125),"-")</f>
        <v>0</v>
      </c>
      <c r="AR182" s="21">
        <f t="shared" si="18"/>
        <v>0</v>
      </c>
      <c r="AS182" s="1"/>
      <c r="AT182" s="1"/>
      <c r="AU182" s="1"/>
      <c r="AV182" s="249"/>
      <c r="AX182" s="11"/>
      <c r="DO182" s="253"/>
    </row>
    <row r="183" spans="1:119">
      <c r="M183" s="1"/>
      <c r="N183" s="1"/>
      <c r="O183" s="1"/>
      <c r="P183" s="1"/>
      <c r="Q183" s="1"/>
      <c r="R183" s="1"/>
      <c r="S183" s="1"/>
      <c r="T183" s="1"/>
      <c r="U183" s="1"/>
      <c r="V183" s="1"/>
      <c r="W183" s="249"/>
      <c r="X183" s="2"/>
      <c r="Y183" s="2"/>
      <c r="Z183" s="2"/>
      <c r="AA183" s="188" t="s">
        <v>368</v>
      </c>
      <c r="AB183" s="21">
        <f>IFERROR((C93*Visualisation!$V$117)+(C114*Visualisation!$V$118)+(C135*Visualisation!$V$119)+(C156*Visualisation!$V$120)+(C177*Visualisation!$V$121)+(C198*Visualisation!$V$122)+(C219*Visualisation!$V$123)+(C240*Visualisation!$V$124)+(C261*Visualisation!$V$125),"-")</f>
        <v>0</v>
      </c>
      <c r="AC183" s="21">
        <f>IFERROR((D93*Visualisation!$V$117)+(D114*Visualisation!$V$118)+(D135*Visualisation!$V$119)+(D156*Visualisation!$V$120)+(D177*Visualisation!$V$121)+(D198*Visualisation!$V$122)+(D219*Visualisation!$V$123)+(D240*Visualisation!$V$124)+(D261*Visualisation!$V$125),"-")</f>
        <v>0</v>
      </c>
      <c r="AD183" s="21">
        <f>IFERROR((E93*Visualisation!$V$117)+(E114*Visualisation!$V$118)+(E135*Visualisation!$V$119)+(E156*Visualisation!$V$120)+(E177*Visualisation!$V$121)+(E198*Visualisation!$V$122)+(E219*Visualisation!$V$123)+(E240*Visualisation!$V$124)+(E261*Visualisation!$V$125),"-")</f>
        <v>0</v>
      </c>
      <c r="AE183" s="21">
        <f>IFERROR((F93*Visualisation!$V$117)+(F114*Visualisation!$V$118)+(F135*Visualisation!$V$119)+(F156*Visualisation!$V$120)+(F177*Visualisation!$V$121)+(F198*Visualisation!$V$122)+(F219*Visualisation!$V$123)+(F240*Visualisation!$V$124)+(F261*Visualisation!$V$125),"-")</f>
        <v>0</v>
      </c>
      <c r="AF183" s="21">
        <f>IFERROR((G93*Visualisation!$V$117)+(G114*Visualisation!$V$118)+(G135*Visualisation!$V$119)+(G156*Visualisation!$V$120)+(G177*Visualisation!$V$121)+(G198*Visualisation!$V$122)+(G219*Visualisation!$V$123)+(G240*Visualisation!$V$124)+(G261*Visualisation!$V$125),"-")</f>
        <v>0</v>
      </c>
      <c r="AG183" s="21">
        <f>IFERROR((H93*Visualisation!$V$117)+(H114*Visualisation!$V$118)+(H135*Visualisation!$V$119)+(H156*Visualisation!$V$120)+(H177*Visualisation!$V$121)+(H198*Visualisation!$V$122)+(H219*Visualisation!$V$123)+(H240*Visualisation!$V$124)+(H261*Visualisation!$V$125),"-")</f>
        <v>0</v>
      </c>
      <c r="AH183" s="21">
        <f>IFERROR((I93*Visualisation!$V$117)+(I114*Visualisation!$V$118)+(I135*Visualisation!$V$119)+(I156*Visualisation!$V$120)+(I177*Visualisation!$V$121)+(I198*Visualisation!$V$122)+(I219*Visualisation!$V$123)+(I240*Visualisation!$V$124)+(I261*Visualisation!$V$125),"-")</f>
        <v>0</v>
      </c>
      <c r="AI183" s="21">
        <f>IFERROR((J93*Visualisation!$V$117)+(J114*Visualisation!$V$118)+(J135*Visualisation!$V$119)+(J156*Visualisation!$V$120)+(J177*Visualisation!$V$121)+(J198*Visualisation!$V$122)+(J219*Visualisation!$V$123)+(J240*Visualisation!$V$124)+(J261*Visualisation!$V$125),"-")</f>
        <v>0</v>
      </c>
      <c r="AJ183" s="21">
        <f>IFERROR((K93*Visualisation!$V$117)+(K114*Visualisation!$V$118)+(K135*Visualisation!$V$119)+(K156*Visualisation!$V$120)+(K177*Visualisation!$V$121)+(K198*Visualisation!$V$122)+(K219*Visualisation!$V$123)+(K240*Visualisation!$V$124)+(K261*Visualisation!$V$125),"-")</f>
        <v>0</v>
      </c>
      <c r="AK183" s="21">
        <f>IFERROR((L93*Visualisation!$V$117)+(L114*Visualisation!$V$118)+(L135*Visualisation!$V$119)+(L156*Visualisation!$V$120)+(L177*Visualisation!$V$121)+(L198*Visualisation!$V$122)+(L219*Visualisation!$V$123)+(L240*Visualisation!$V$124)+(L261*Visualisation!$V$125),"-")</f>
        <v>0</v>
      </c>
      <c r="AL183" s="21">
        <f>IFERROR((M93*Visualisation!$V$117)+(M114*Visualisation!$V$118)+(M135*Visualisation!$V$119)+(M156*Visualisation!$V$120)+(M177*Visualisation!$V$121)+(M198*Visualisation!$V$122)+(M219*Visualisation!$V$123)+(M240*Visualisation!$V$124)+(M261*Visualisation!$V$125),"-")</f>
        <v>0</v>
      </c>
      <c r="AM183" s="21">
        <f>IFERROR((N93*Visualisation!$V$117)+(N114*Visualisation!$V$118)+(N135*Visualisation!$V$119)+(N156*Visualisation!$V$120)+(N177*Visualisation!$V$121)+(N198*Visualisation!$V$122)+(N219*Visualisation!$V$123)+(N240*Visualisation!$V$124)+(N261*Visualisation!$V$125),"-")</f>
        <v>0</v>
      </c>
      <c r="AN183" s="21">
        <f>IFERROR((O93*Visualisation!$V$117)+(O114*Visualisation!$V$118)+(O135*Visualisation!$V$119)+(O156*Visualisation!$V$120)+(O177*Visualisation!$V$121)+(O198*Visualisation!$V$122)+(O219*Visualisation!$V$123)+(O240*Visualisation!$V$124)+(O261*Visualisation!$V$125),"-")</f>
        <v>0</v>
      </c>
      <c r="AO183" s="21">
        <f>IFERROR((P93*Visualisation!$V$117)+(P114*Visualisation!$V$118)+(P135*Visualisation!$V$119)+(P156*Visualisation!$V$120)+(P177*Visualisation!$V$121)+(P198*Visualisation!$V$122)+(P219*Visualisation!$V$123)+(P240*Visualisation!$V$124)+(P261*Visualisation!$V$125),"-")</f>
        <v>0</v>
      </c>
      <c r="AP183" s="21">
        <f>IFERROR((Q93*Visualisation!$V$117)+(Q114*Visualisation!$V$118)+(Q135*Visualisation!$V$119)+(Q156*Visualisation!$V$120)+(Q177*Visualisation!$V$121)+(Q198*Visualisation!$V$122)+(Q219*Visualisation!$V$123)+(Q240*Visualisation!$V$124)+(Q261*Visualisation!$V$125),"-")</f>
        <v>0</v>
      </c>
      <c r="AQ183" s="202">
        <f>IFERROR((R93*Visualisation!$V$117)+(R114*Visualisation!$V$118)+(R135*Visualisation!$V$119)+(R156*Visualisation!$V$120)+(R177*Visualisation!$V$121)+(R198*Visualisation!$V$122)+(R219*Visualisation!$V$123)+(R240*Visualisation!$V$124)+(R261*Visualisation!$V$125),"-")</f>
        <v>0</v>
      </c>
      <c r="AR183" s="21">
        <f t="shared" si="18"/>
        <v>0</v>
      </c>
      <c r="AS183" s="1"/>
      <c r="AT183" s="1"/>
      <c r="AU183" s="1"/>
      <c r="AV183" s="249"/>
      <c r="AX183" s="11"/>
      <c r="DO183" s="253"/>
    </row>
    <row r="184" spans="1:119" ht="17.100000000000001" customHeight="1">
      <c r="A184" s="185" t="s">
        <v>251</v>
      </c>
      <c r="B184" s="160" t="s">
        <v>5</v>
      </c>
      <c r="C184" s="43" t="s">
        <v>301</v>
      </c>
      <c r="D184" s="43" t="s">
        <v>151</v>
      </c>
      <c r="E184" s="43" t="s">
        <v>242</v>
      </c>
      <c r="F184" s="43" t="s">
        <v>243</v>
      </c>
      <c r="G184" s="43" t="s">
        <v>244</v>
      </c>
      <c r="H184" s="43" t="s">
        <v>203</v>
      </c>
      <c r="I184" s="43" t="s">
        <v>204</v>
      </c>
      <c r="J184" s="26" t="s">
        <v>73</v>
      </c>
      <c r="K184" s="26" t="s">
        <v>72</v>
      </c>
      <c r="L184" s="26" t="s">
        <v>71</v>
      </c>
      <c r="M184" s="43" t="s">
        <v>70</v>
      </c>
      <c r="N184" s="43" t="s">
        <v>338</v>
      </c>
      <c r="O184" s="43" t="s">
        <v>89</v>
      </c>
      <c r="P184" s="43" t="s">
        <v>88</v>
      </c>
      <c r="Q184" s="43" t="s">
        <v>87</v>
      </c>
      <c r="R184" s="26" t="s">
        <v>325</v>
      </c>
      <c r="S184" s="1"/>
      <c r="T184" s="1"/>
      <c r="U184" s="1"/>
      <c r="V184" s="1"/>
      <c r="W184" s="249"/>
      <c r="X184" s="2"/>
      <c r="Y184" s="2"/>
      <c r="Z184" s="2"/>
      <c r="AA184" s="188" t="s">
        <v>193</v>
      </c>
      <c r="AB184" s="21">
        <f>IFERROR((C94*Visualisation!$V$117)+(C115*Visualisation!$V$118)+(C136*Visualisation!$V$119)+(C157*Visualisation!$V$120)+(C178*Visualisation!$V$121)+(C199*Visualisation!$V$122)+(C220*Visualisation!$V$123)+(C241*Visualisation!$V$124)+(C262*Visualisation!$V$125),"-")</f>
        <v>0</v>
      </c>
      <c r="AC184" s="21">
        <f>IFERROR((D94*Visualisation!$V$117)+(D115*Visualisation!$V$118)+(D136*Visualisation!$V$119)+(D157*Visualisation!$V$120)+(D178*Visualisation!$V$121)+(D199*Visualisation!$V$122)+(D220*Visualisation!$V$123)+(D241*Visualisation!$V$124)+(D262*Visualisation!$V$125),"-")</f>
        <v>0</v>
      </c>
      <c r="AD184" s="21">
        <f>IFERROR((E94*Visualisation!$V$117)+(E115*Visualisation!$V$118)+(E136*Visualisation!$V$119)+(E157*Visualisation!$V$120)+(E178*Visualisation!$V$121)+(E199*Visualisation!$V$122)+(E220*Visualisation!$V$123)+(E241*Visualisation!$V$124)+(E262*Visualisation!$V$125),"-")</f>
        <v>0</v>
      </c>
      <c r="AE184" s="21">
        <f>IFERROR((F94*Visualisation!$V$117)+(F115*Visualisation!$V$118)+(F136*Visualisation!$V$119)+(F157*Visualisation!$V$120)+(F178*Visualisation!$V$121)+(F199*Visualisation!$V$122)+(F220*Visualisation!$V$123)+(F241*Visualisation!$V$124)+(F262*Visualisation!$V$125),"-")</f>
        <v>0</v>
      </c>
      <c r="AF184" s="21">
        <f>IFERROR((G94*Visualisation!$V$117)+(G115*Visualisation!$V$118)+(G136*Visualisation!$V$119)+(G157*Visualisation!$V$120)+(G178*Visualisation!$V$121)+(G199*Visualisation!$V$122)+(G220*Visualisation!$V$123)+(G241*Visualisation!$V$124)+(G262*Visualisation!$V$125),"-")</f>
        <v>0</v>
      </c>
      <c r="AG184" s="21">
        <f>IFERROR((H94*Visualisation!$V$117)+(H115*Visualisation!$V$118)+(H136*Visualisation!$V$119)+(H157*Visualisation!$V$120)+(H178*Visualisation!$V$121)+(H199*Visualisation!$V$122)+(H220*Visualisation!$V$123)+(H241*Visualisation!$V$124)+(H262*Visualisation!$V$125),"-")</f>
        <v>0</v>
      </c>
      <c r="AH184" s="21">
        <f>IFERROR((I94*Visualisation!$V$117)+(I115*Visualisation!$V$118)+(I136*Visualisation!$V$119)+(I157*Visualisation!$V$120)+(I178*Visualisation!$V$121)+(I199*Visualisation!$V$122)+(I220*Visualisation!$V$123)+(I241*Visualisation!$V$124)+(I262*Visualisation!$V$125),"-")</f>
        <v>0</v>
      </c>
      <c r="AI184" s="21">
        <f>IFERROR((J94*Visualisation!$V$117)+(J115*Visualisation!$V$118)+(J136*Visualisation!$V$119)+(J157*Visualisation!$V$120)+(J178*Visualisation!$V$121)+(J199*Visualisation!$V$122)+(J220*Visualisation!$V$123)+(J241*Visualisation!$V$124)+(J262*Visualisation!$V$125),"-")</f>
        <v>0</v>
      </c>
      <c r="AJ184" s="21">
        <f>IFERROR((K94*Visualisation!$V$117)+(K115*Visualisation!$V$118)+(K136*Visualisation!$V$119)+(K157*Visualisation!$V$120)+(K178*Visualisation!$V$121)+(K199*Visualisation!$V$122)+(K220*Visualisation!$V$123)+(K241*Visualisation!$V$124)+(K262*Visualisation!$V$125),"-")</f>
        <v>0</v>
      </c>
      <c r="AK184" s="21">
        <f>IFERROR((L94*Visualisation!$V$117)+(L115*Visualisation!$V$118)+(L136*Visualisation!$V$119)+(L157*Visualisation!$V$120)+(L178*Visualisation!$V$121)+(L199*Visualisation!$V$122)+(L220*Visualisation!$V$123)+(L241*Visualisation!$V$124)+(L262*Visualisation!$V$125),"-")</f>
        <v>0</v>
      </c>
      <c r="AL184" s="21">
        <f>IFERROR((M94*Visualisation!$V$117)+(M115*Visualisation!$V$118)+(M136*Visualisation!$V$119)+(M157*Visualisation!$V$120)+(M178*Visualisation!$V$121)+(M199*Visualisation!$V$122)+(M220*Visualisation!$V$123)+(M241*Visualisation!$V$124)+(M262*Visualisation!$V$125),"-")</f>
        <v>0</v>
      </c>
      <c r="AM184" s="21">
        <f>IFERROR((N94*Visualisation!$V$117)+(N115*Visualisation!$V$118)+(N136*Visualisation!$V$119)+(N157*Visualisation!$V$120)+(N178*Visualisation!$V$121)+(N199*Visualisation!$V$122)+(N220*Visualisation!$V$123)+(N241*Visualisation!$V$124)+(N262*Visualisation!$V$125),"-")</f>
        <v>0</v>
      </c>
      <c r="AN184" s="21">
        <f>IFERROR((O94*Visualisation!$V$117)+(O115*Visualisation!$V$118)+(O136*Visualisation!$V$119)+(O157*Visualisation!$V$120)+(O178*Visualisation!$V$121)+(O199*Visualisation!$V$122)+(O220*Visualisation!$V$123)+(O241*Visualisation!$V$124)+(O262*Visualisation!$V$125),"-")</f>
        <v>0</v>
      </c>
      <c r="AO184" s="21">
        <f>IFERROR((P94*Visualisation!$V$117)+(P115*Visualisation!$V$118)+(P136*Visualisation!$V$119)+(P157*Visualisation!$V$120)+(P178*Visualisation!$V$121)+(P199*Visualisation!$V$122)+(P220*Visualisation!$V$123)+(P241*Visualisation!$V$124)+(P262*Visualisation!$V$125),"-")</f>
        <v>0</v>
      </c>
      <c r="AP184" s="21">
        <f>IFERROR((Q94*Visualisation!$V$117)+(Q115*Visualisation!$V$118)+(Q136*Visualisation!$V$119)+(Q157*Visualisation!$V$120)+(Q178*Visualisation!$V$121)+(Q199*Visualisation!$V$122)+(Q220*Visualisation!$V$123)+(Q241*Visualisation!$V$124)+(Q262*Visualisation!$V$125),"-")</f>
        <v>0</v>
      </c>
      <c r="AQ184" s="202">
        <f>IFERROR((R94*Visualisation!$V$117)+(R115*Visualisation!$V$118)+(R136*Visualisation!$V$119)+(R157*Visualisation!$V$120)+(R178*Visualisation!$V$121)+(R199*Visualisation!$V$122)+(R220*Visualisation!$V$123)+(R241*Visualisation!$V$124)+(R262*Visualisation!$V$125),"-")</f>
        <v>0</v>
      </c>
      <c r="AR184" s="21">
        <f t="shared" si="18"/>
        <v>0</v>
      </c>
      <c r="AS184" s="1"/>
      <c r="AT184" s="1"/>
      <c r="AU184" s="1"/>
      <c r="AV184" s="249"/>
      <c r="AX184" s="11"/>
      <c r="DO184" s="253"/>
    </row>
    <row r="185" spans="1:119" ht="15.75">
      <c r="A185" s="184">
        <v>69</v>
      </c>
      <c r="B185" s="164" t="s">
        <v>118</v>
      </c>
      <c r="C185" s="181" t="s">
        <v>42</v>
      </c>
      <c r="D185" s="155" t="s">
        <v>43</v>
      </c>
      <c r="E185" s="155" t="s">
        <v>44</v>
      </c>
      <c r="F185" s="155" t="s">
        <v>334</v>
      </c>
      <c r="G185" s="155" t="s">
        <v>161</v>
      </c>
      <c r="H185" s="155" t="s">
        <v>162</v>
      </c>
      <c r="I185" s="155" t="s">
        <v>56</v>
      </c>
      <c r="J185" s="155" t="s">
        <v>57</v>
      </c>
      <c r="K185" s="155" t="s">
        <v>58</v>
      </c>
      <c r="L185" s="155" t="s">
        <v>306</v>
      </c>
      <c r="M185" s="155" t="s">
        <v>307</v>
      </c>
      <c r="N185" s="155" t="s">
        <v>308</v>
      </c>
      <c r="O185" s="155" t="s">
        <v>309</v>
      </c>
      <c r="P185" s="155" t="s">
        <v>310</v>
      </c>
      <c r="Q185" s="155" t="s">
        <v>311</v>
      </c>
      <c r="R185" s="155" t="s">
        <v>205</v>
      </c>
      <c r="S185" s="170" t="s">
        <v>340</v>
      </c>
      <c r="T185" s="167">
        <f>Svalues!U118</f>
        <v>2.8081887702557098</v>
      </c>
      <c r="U185" s="1"/>
      <c r="V185" s="1"/>
      <c r="W185" s="249"/>
      <c r="X185" s="2"/>
      <c r="Y185" s="2"/>
      <c r="Z185" s="2"/>
      <c r="AA185" s="188" t="s">
        <v>194</v>
      </c>
      <c r="AB185" s="21">
        <f>IFERROR((C95*Visualisation!$V$117)+(C116*Visualisation!$V$118)+(C137*Visualisation!$V$119)+(C158*Visualisation!$V$120)+(C179*Visualisation!$V$121)+(C200*Visualisation!$V$122)+(C221*Visualisation!$V$123)+(C242*Visualisation!$V$124)+(C263*Visualisation!$V$125),"-")</f>
        <v>0</v>
      </c>
      <c r="AC185" s="21">
        <f>IFERROR((D95*Visualisation!$V$117)+(D116*Visualisation!$V$118)+(D137*Visualisation!$V$119)+(D158*Visualisation!$V$120)+(D179*Visualisation!$V$121)+(D200*Visualisation!$V$122)+(D221*Visualisation!$V$123)+(D242*Visualisation!$V$124)+(D263*Visualisation!$V$125),"-")</f>
        <v>0</v>
      </c>
      <c r="AD185" s="21">
        <f>IFERROR((E95*Visualisation!$V$117)+(E116*Visualisation!$V$118)+(E137*Visualisation!$V$119)+(E158*Visualisation!$V$120)+(E179*Visualisation!$V$121)+(E200*Visualisation!$V$122)+(E221*Visualisation!$V$123)+(E242*Visualisation!$V$124)+(E263*Visualisation!$V$125),"-")</f>
        <v>0</v>
      </c>
      <c r="AE185" s="21">
        <f>IFERROR((F95*Visualisation!$V$117)+(F116*Visualisation!$V$118)+(F137*Visualisation!$V$119)+(F158*Visualisation!$V$120)+(F179*Visualisation!$V$121)+(F200*Visualisation!$V$122)+(F221*Visualisation!$V$123)+(F242*Visualisation!$V$124)+(F263*Visualisation!$V$125),"-")</f>
        <v>0</v>
      </c>
      <c r="AF185" s="21">
        <f>IFERROR((G95*Visualisation!$V$117)+(G116*Visualisation!$V$118)+(G137*Visualisation!$V$119)+(G158*Visualisation!$V$120)+(G179*Visualisation!$V$121)+(G200*Visualisation!$V$122)+(G221*Visualisation!$V$123)+(G242*Visualisation!$V$124)+(G263*Visualisation!$V$125),"-")</f>
        <v>0</v>
      </c>
      <c r="AG185" s="21">
        <f>IFERROR((H95*Visualisation!$V$117)+(H116*Visualisation!$V$118)+(H137*Visualisation!$V$119)+(H158*Visualisation!$V$120)+(H179*Visualisation!$V$121)+(H200*Visualisation!$V$122)+(H221*Visualisation!$V$123)+(H242*Visualisation!$V$124)+(H263*Visualisation!$V$125),"-")</f>
        <v>0</v>
      </c>
      <c r="AH185" s="21">
        <f>IFERROR((I95*Visualisation!$V$117)+(I116*Visualisation!$V$118)+(I137*Visualisation!$V$119)+(I158*Visualisation!$V$120)+(I179*Visualisation!$V$121)+(I200*Visualisation!$V$122)+(I221*Visualisation!$V$123)+(I242*Visualisation!$V$124)+(I263*Visualisation!$V$125),"-")</f>
        <v>0</v>
      </c>
      <c r="AI185" s="21">
        <f>IFERROR((J95*Visualisation!$V$117)+(J116*Visualisation!$V$118)+(J137*Visualisation!$V$119)+(J158*Visualisation!$V$120)+(J179*Visualisation!$V$121)+(J200*Visualisation!$V$122)+(J221*Visualisation!$V$123)+(J242*Visualisation!$V$124)+(J263*Visualisation!$V$125),"-")</f>
        <v>0</v>
      </c>
      <c r="AJ185" s="21">
        <f>IFERROR((K95*Visualisation!$V$117)+(K116*Visualisation!$V$118)+(K137*Visualisation!$V$119)+(K158*Visualisation!$V$120)+(K179*Visualisation!$V$121)+(K200*Visualisation!$V$122)+(K221*Visualisation!$V$123)+(K242*Visualisation!$V$124)+(K263*Visualisation!$V$125),"-")</f>
        <v>0</v>
      </c>
      <c r="AK185" s="21">
        <f>IFERROR((L95*Visualisation!$V$117)+(L116*Visualisation!$V$118)+(L137*Visualisation!$V$119)+(L158*Visualisation!$V$120)+(L179*Visualisation!$V$121)+(L200*Visualisation!$V$122)+(L221*Visualisation!$V$123)+(L242*Visualisation!$V$124)+(L263*Visualisation!$V$125),"-")</f>
        <v>0</v>
      </c>
      <c r="AL185" s="21">
        <f>IFERROR((M95*Visualisation!$V$117)+(M116*Visualisation!$V$118)+(M137*Visualisation!$V$119)+(M158*Visualisation!$V$120)+(M179*Visualisation!$V$121)+(M200*Visualisation!$V$122)+(M221*Visualisation!$V$123)+(M242*Visualisation!$V$124)+(M263*Visualisation!$V$125),"-")</f>
        <v>0</v>
      </c>
      <c r="AM185" s="21">
        <f>IFERROR((N95*Visualisation!$V$117)+(N116*Visualisation!$V$118)+(N137*Visualisation!$V$119)+(N158*Visualisation!$V$120)+(N179*Visualisation!$V$121)+(N200*Visualisation!$V$122)+(N221*Visualisation!$V$123)+(N242*Visualisation!$V$124)+(N263*Visualisation!$V$125),"-")</f>
        <v>0</v>
      </c>
      <c r="AN185" s="21">
        <f>IFERROR((O95*Visualisation!$V$117)+(O116*Visualisation!$V$118)+(O137*Visualisation!$V$119)+(O158*Visualisation!$V$120)+(O179*Visualisation!$V$121)+(O200*Visualisation!$V$122)+(O221*Visualisation!$V$123)+(O242*Visualisation!$V$124)+(O263*Visualisation!$V$125),"-")</f>
        <v>0</v>
      </c>
      <c r="AO185" s="21">
        <f>IFERROR((P95*Visualisation!$V$117)+(P116*Visualisation!$V$118)+(P137*Visualisation!$V$119)+(P158*Visualisation!$V$120)+(P179*Visualisation!$V$121)+(P200*Visualisation!$V$122)+(P221*Visualisation!$V$123)+(P242*Visualisation!$V$124)+(P263*Visualisation!$V$125),"-")</f>
        <v>0</v>
      </c>
      <c r="AP185" s="21">
        <f>IFERROR((Q95*Visualisation!$V$117)+(Q116*Visualisation!$V$118)+(Q137*Visualisation!$V$119)+(Q158*Visualisation!$V$120)+(Q179*Visualisation!$V$121)+(Q200*Visualisation!$V$122)+(Q221*Visualisation!$V$123)+(Q242*Visualisation!$V$124)+(Q263*Visualisation!$V$125),"-")</f>
        <v>0</v>
      </c>
      <c r="AQ185" s="202">
        <f>IFERROR((R95*Visualisation!$V$117)+(R116*Visualisation!$V$118)+(R137*Visualisation!$V$119)+(R158*Visualisation!$V$120)+(R179*Visualisation!$V$121)+(R200*Visualisation!$V$122)+(R221*Visualisation!$V$123)+(R242*Visualisation!$V$124)+(R263*Visualisation!$V$125),"-")</f>
        <v>0</v>
      </c>
      <c r="AR185" s="21">
        <f t="shared" si="18"/>
        <v>0</v>
      </c>
      <c r="AS185" s="11"/>
      <c r="AT185" s="11"/>
      <c r="AU185" s="11"/>
      <c r="AV185" s="251"/>
      <c r="AW185" s="11"/>
      <c r="BC185" s="2"/>
      <c r="BG185" s="2"/>
      <c r="BK185" s="2"/>
      <c r="BO185" s="2"/>
      <c r="BS185" s="2"/>
      <c r="CD185" s="2"/>
      <c r="DO185" s="253"/>
    </row>
    <row r="186" spans="1:119">
      <c r="A186" s="35" t="s">
        <v>51</v>
      </c>
      <c r="B186" s="159" t="s">
        <v>230</v>
      </c>
      <c r="C186" s="162">
        <f>IF((Visualisation!$E$69-Visualisation!E$69)&gt;0,(1-(EXP(-(((Visualisation!$E$69-Visualisation!E$69)^2)/(2*($T$185^2)))))),0)</f>
        <v>0</v>
      </c>
      <c r="D186" s="162">
        <f>IF((Visualisation!$E$69-Visualisation!F$69)&gt;0,(1-(EXP(-(((Visualisation!$E$69-Visualisation!F$69)^2)/(2*($T$185^2)))))),0)</f>
        <v>0</v>
      </c>
      <c r="E186" s="162">
        <f>IF((Visualisation!$E$69-Visualisation!G$69)&gt;0,(1-(EXP(-(((Visualisation!$E$69-Visualisation!G$69)^2)/(2*($T$185^2)))))),0)</f>
        <v>1.6072546467685855E-3</v>
      </c>
      <c r="F186" s="162">
        <f>IF((Visualisation!$E$69-Visualisation!H$69)&gt;0,(1-(EXP(-(((Visualisation!$E$69-Visualisation!H$69)^2)/(2*($T$185^2)))))),0)</f>
        <v>0</v>
      </c>
      <c r="G186" s="162">
        <f>IF((Visualisation!$E$69-Visualisation!I$69)&gt;0,(1-(EXP(-(((Visualisation!$E$69-Visualisation!I$69)^2)/(2*($T$185^2)))))),0)</f>
        <v>0</v>
      </c>
      <c r="H186" s="162">
        <f>IF((Visualisation!$E$69-Visualisation!J$69)&gt;0,(1-(EXP(-(((Visualisation!$E$69-Visualisation!J$69)^2)/(2*($T$185^2)))))),0)</f>
        <v>0</v>
      </c>
      <c r="I186" s="162">
        <f>IF((Visualisation!$E$69-Visualisation!K$69)&gt;0,(1-(EXP(-(((Visualisation!$E$69-Visualisation!K$69)^2)/(2*($T$185^2)))))),0)</f>
        <v>0</v>
      </c>
      <c r="J186" s="162">
        <f>IF((Visualisation!$E$69-Visualisation!L$69)&gt;0,(1-(EXP(-(((Visualisation!$E$69-Visualisation!L$69)^2)/(2*($T$185^2)))))),0)</f>
        <v>0</v>
      </c>
      <c r="K186" s="162">
        <f>IF((Visualisation!$E$69-Visualisation!M$69)&gt;0,(1-(EXP(-(((Visualisation!$E$69-Visualisation!M$69)^2)/(2*($T$185^2)))))),0)</f>
        <v>0</v>
      </c>
      <c r="L186" s="162">
        <f>IF((Visualisation!$E$69-Visualisation!N$69)&gt;0,(1-(EXP(-(((Visualisation!$E$69-Visualisation!N$69)^2)/(2*($T$185^2)))))),0)</f>
        <v>0</v>
      </c>
      <c r="M186" s="162">
        <f>IF((Visualisation!$E$69-Visualisation!O$69)&gt;0,(1-(EXP(-(((Visualisation!$E$69-Visualisation!O$69)^2)/(2*($T$185^2)))))),0)</f>
        <v>0</v>
      </c>
      <c r="N186" s="162">
        <f>IF((Visualisation!$E$69-Visualisation!P$69)&gt;0,(1-(EXP(-(((Visualisation!$E$69-Visualisation!P$69)^2)/(2*($T$185^2)))))),0)</f>
        <v>0</v>
      </c>
      <c r="O186" s="162">
        <f>IF((Visualisation!$E$69-Visualisation!Q$69)&gt;0,(1-(EXP(-(((Visualisation!$E$69-Visualisation!Q$69)^2)/(2*($T$185^2)))))),0)</f>
        <v>0.97539238749111146</v>
      </c>
      <c r="P186" s="162">
        <f>IF((Visualisation!$E$69-Visualisation!R$69)&gt;0,(1-(EXP(-(((Visualisation!$E$69-Visualisation!R$69)^2)/(2*($T$185^2)))))),0)</f>
        <v>0</v>
      </c>
      <c r="Q186" s="162">
        <f>IF((Visualisation!$E$69-Visualisation!S$69)&gt;0,(1-(EXP(-(((Visualisation!$E$69-Visualisation!S$69)^2)/(2*($T$185^2)))))),0)</f>
        <v>0</v>
      </c>
      <c r="R186" s="162">
        <f>IF((Visualisation!$E$69-Visualisation!T$69)&gt;0,(1-(EXP(-(((Visualisation!$E$69-Visualisation!T$69)^2)/(2*($T$185^2)))))),0)</f>
        <v>0</v>
      </c>
      <c r="S186" s="19"/>
      <c r="T186" s="2"/>
      <c r="U186" s="1"/>
      <c r="V186" s="1"/>
      <c r="W186" s="249"/>
      <c r="X186" s="2"/>
      <c r="Y186" s="2"/>
      <c r="Z186" s="2"/>
      <c r="AA186" s="188" t="s">
        <v>195</v>
      </c>
      <c r="AB186" s="203">
        <f>IFERROR((C96*Visualisation!$V$117)+(C117*Visualisation!$V$118)+(C138*Visualisation!$V$119)+(C159*Visualisation!$V$120)+(C180*Visualisation!$V$121)+(C201*Visualisation!$V$122)+(C222*Visualisation!$V$123)+(C243*Visualisation!$V$124)+(C264*Visualisation!$V$125),"-")</f>
        <v>0</v>
      </c>
      <c r="AC186" s="203">
        <f>IFERROR((D96*Visualisation!$V$117)+(D117*Visualisation!$V$118)+(D138*Visualisation!$V$119)+(D159*Visualisation!$V$120)+(D180*Visualisation!$V$121)+(D201*Visualisation!$V$122)+(D222*Visualisation!$V$123)+(D243*Visualisation!$V$124)+(D264*Visualisation!$V$125),"-")</f>
        <v>0</v>
      </c>
      <c r="AD186" s="203">
        <f>IFERROR((E96*Visualisation!$V$117)+(E117*Visualisation!$V$118)+(E138*Visualisation!$V$119)+(E159*Visualisation!$V$120)+(E180*Visualisation!$V$121)+(E201*Visualisation!$V$122)+(E222*Visualisation!$V$123)+(E243*Visualisation!$V$124)+(E264*Visualisation!$V$125),"-")</f>
        <v>0</v>
      </c>
      <c r="AE186" s="203">
        <f>IFERROR((F96*Visualisation!$V$117)+(F117*Visualisation!$V$118)+(F138*Visualisation!$V$119)+(F159*Visualisation!$V$120)+(F180*Visualisation!$V$121)+(F201*Visualisation!$V$122)+(F222*Visualisation!$V$123)+(F243*Visualisation!$V$124)+(F264*Visualisation!$V$125),"-")</f>
        <v>0</v>
      </c>
      <c r="AF186" s="203">
        <f>IFERROR((G96*Visualisation!$V$117)+(G117*Visualisation!$V$118)+(G138*Visualisation!$V$119)+(G159*Visualisation!$V$120)+(G180*Visualisation!$V$121)+(G201*Visualisation!$V$122)+(G222*Visualisation!$V$123)+(G243*Visualisation!$V$124)+(G264*Visualisation!$V$125),"-")</f>
        <v>0</v>
      </c>
      <c r="AG186" s="203">
        <f>IFERROR((H96*Visualisation!$V$117)+(H117*Visualisation!$V$118)+(H138*Visualisation!$V$119)+(H159*Visualisation!$V$120)+(H180*Visualisation!$V$121)+(H201*Visualisation!$V$122)+(H222*Visualisation!$V$123)+(H243*Visualisation!$V$124)+(H264*Visualisation!$V$125),"-")</f>
        <v>0</v>
      </c>
      <c r="AH186" s="203">
        <f>IFERROR((I96*Visualisation!$V$117)+(I117*Visualisation!$V$118)+(I138*Visualisation!$V$119)+(I159*Visualisation!$V$120)+(I180*Visualisation!$V$121)+(I201*Visualisation!$V$122)+(I222*Visualisation!$V$123)+(I243*Visualisation!$V$124)+(I264*Visualisation!$V$125),"-")</f>
        <v>0</v>
      </c>
      <c r="AI186" s="203">
        <f>IFERROR((J96*Visualisation!$V$117)+(J117*Visualisation!$V$118)+(J138*Visualisation!$V$119)+(J159*Visualisation!$V$120)+(J180*Visualisation!$V$121)+(J201*Visualisation!$V$122)+(J222*Visualisation!$V$123)+(J243*Visualisation!$V$124)+(J264*Visualisation!$V$125),"-")</f>
        <v>0</v>
      </c>
      <c r="AJ186" s="203">
        <f>IFERROR((K96*Visualisation!$V$117)+(K117*Visualisation!$V$118)+(K138*Visualisation!$V$119)+(K159*Visualisation!$V$120)+(K180*Visualisation!$V$121)+(K201*Visualisation!$V$122)+(K222*Visualisation!$V$123)+(K243*Visualisation!$V$124)+(K264*Visualisation!$V$125),"-")</f>
        <v>0</v>
      </c>
      <c r="AK186" s="203">
        <f>IFERROR((L96*Visualisation!$V$117)+(L117*Visualisation!$V$118)+(L138*Visualisation!$V$119)+(L159*Visualisation!$V$120)+(L180*Visualisation!$V$121)+(L201*Visualisation!$V$122)+(L222*Visualisation!$V$123)+(L243*Visualisation!$V$124)+(L264*Visualisation!$V$125),"-")</f>
        <v>0</v>
      </c>
      <c r="AL186" s="203">
        <f>IFERROR((M96*Visualisation!$V$117)+(M117*Visualisation!$V$118)+(M138*Visualisation!$V$119)+(M159*Visualisation!$V$120)+(M180*Visualisation!$V$121)+(M201*Visualisation!$V$122)+(M222*Visualisation!$V$123)+(M243*Visualisation!$V$124)+(M264*Visualisation!$V$125),"-")</f>
        <v>0</v>
      </c>
      <c r="AM186" s="203">
        <f>IFERROR((N96*Visualisation!$V$117)+(N117*Visualisation!$V$118)+(N138*Visualisation!$V$119)+(N159*Visualisation!$V$120)+(N180*Visualisation!$V$121)+(N201*Visualisation!$V$122)+(N222*Visualisation!$V$123)+(N243*Visualisation!$V$124)+(N264*Visualisation!$V$125),"-")</f>
        <v>0</v>
      </c>
      <c r="AN186" s="203">
        <f>IFERROR((O96*Visualisation!$V$117)+(O117*Visualisation!$V$118)+(O138*Visualisation!$V$119)+(O159*Visualisation!$V$120)+(O180*Visualisation!$V$121)+(O201*Visualisation!$V$122)+(O222*Visualisation!$V$123)+(O243*Visualisation!$V$124)+(O264*Visualisation!$V$125),"-")</f>
        <v>0</v>
      </c>
      <c r="AO186" s="203">
        <f>IFERROR((P96*Visualisation!$V$117)+(P117*Visualisation!$V$118)+(P138*Visualisation!$V$119)+(P159*Visualisation!$V$120)+(P180*Visualisation!$V$121)+(P201*Visualisation!$V$122)+(P222*Visualisation!$V$123)+(P243*Visualisation!$V$124)+(P264*Visualisation!$V$125),"-")</f>
        <v>0</v>
      </c>
      <c r="AP186" s="203">
        <f>IFERROR((Q96*Visualisation!$V$117)+(Q117*Visualisation!$V$118)+(Q138*Visualisation!$V$119)+(Q159*Visualisation!$V$120)+(Q180*Visualisation!$V$121)+(Q201*Visualisation!$V$122)+(Q222*Visualisation!$V$123)+(Q243*Visualisation!$V$124)+(Q264*Visualisation!$V$125),"-")</f>
        <v>0</v>
      </c>
      <c r="AQ186" s="204">
        <f>IFERROR((R96*Visualisation!$V$117)+(R117*Visualisation!$V$118)+(R138*Visualisation!$V$119)+(R159*Visualisation!$V$120)+(R180*Visualisation!$V$121)+(R201*Visualisation!$V$122)+(R222*Visualisation!$V$123)+(R243*Visualisation!$V$124)+(R264*Visualisation!$V$125),"-")</f>
        <v>0</v>
      </c>
      <c r="AR186" s="21">
        <f t="shared" si="18"/>
        <v>0</v>
      </c>
      <c r="AS186" s="11"/>
      <c r="AT186" s="11"/>
      <c r="AU186" s="11"/>
      <c r="AV186" s="251"/>
      <c r="AW186" s="11"/>
      <c r="BC186" s="2"/>
      <c r="BG186" s="2"/>
      <c r="BK186" s="2"/>
      <c r="BO186" s="2"/>
      <c r="BS186" s="2"/>
      <c r="CD186" s="2"/>
      <c r="DO186" s="253"/>
    </row>
    <row r="187" spans="1:119">
      <c r="A187" s="35" t="s">
        <v>151</v>
      </c>
      <c r="B187" s="159" t="s">
        <v>231</v>
      </c>
      <c r="C187" s="163">
        <f>IF((Visualisation!$F$69-Visualisation!E$69)&gt;0,(1-(EXP(-(((Visualisation!$F$69-Visualisation!E$69)^2)/(2*($T$185^2)))))),0)</f>
        <v>6.8039633676075795E-6</v>
      </c>
      <c r="D187" s="163">
        <f>IF((Visualisation!$F$69-Visualisation!F$69)&gt;0,(1-(EXP(-(((Visualisation!$F$69-Visualisation!F$69)^2)/(2*($T$185^2)))))),0)</f>
        <v>0</v>
      </c>
      <c r="E187" s="163">
        <f>IF((Visualisation!$F$69-Visualisation!G$69)&gt;0,(1-(EXP(-(((Visualisation!$F$69-Visualisation!G$69)^2)/(2*($T$185^2)))))),0)</f>
        <v>1.8229203901979352E-3</v>
      </c>
      <c r="F187" s="163">
        <f>IF((Visualisation!$F$69-Visualisation!H$69)&gt;0,(1-(EXP(-(((Visualisation!$F$69-Visualisation!H$69)^2)/(2*($T$185^2)))))),0)</f>
        <v>0</v>
      </c>
      <c r="G187" s="163">
        <f>IF((Visualisation!$F$69-Visualisation!I$69)&gt;0,(1-(EXP(-(((Visualisation!$F$69-Visualisation!I$69)^2)/(2*($T$185^2)))))),0)</f>
        <v>0</v>
      </c>
      <c r="H187" s="163">
        <f>IF((Visualisation!$F$69-Visualisation!J$69)&gt;0,(1-(EXP(-(((Visualisation!$F$69-Visualisation!J$69)^2)/(2*($T$185^2)))))),0)</f>
        <v>0</v>
      </c>
      <c r="I187" s="163">
        <f>IF((Visualisation!$F$69-Visualisation!K$69)&gt;0,(1-(EXP(-(((Visualisation!$F$69-Visualisation!K$69)^2)/(2*($T$185^2)))))),0)</f>
        <v>0</v>
      </c>
      <c r="J187" s="163">
        <f>IF((Visualisation!$F$69-Visualisation!L$69)&gt;0,(1-(EXP(-(((Visualisation!$F$69-Visualisation!L$69)^2)/(2*($T$185^2)))))),0)</f>
        <v>0</v>
      </c>
      <c r="K187" s="163">
        <f>IF((Visualisation!$F$69-Visualisation!M$69)&gt;0,(1-(EXP(-(((Visualisation!$F$69-Visualisation!M$69)^2)/(2*($T$185^2)))))),0)</f>
        <v>0</v>
      </c>
      <c r="L187" s="163">
        <f>IF((Visualisation!$F$69-Visualisation!N$69)&gt;0,(1-(EXP(-(((Visualisation!$F$69-Visualisation!N$69)^2)/(2*($T$185^2)))))),0)</f>
        <v>0</v>
      </c>
      <c r="M187" s="163">
        <f>IF((Visualisation!$F$69-Visualisation!O$69)&gt;0,(1-(EXP(-(((Visualisation!$F$69-Visualisation!O$69)^2)/(2*($T$185^2)))))),0)</f>
        <v>0</v>
      </c>
      <c r="N187" s="163">
        <f>IF((Visualisation!$F$69-Visualisation!P$69)&gt;0,(1-(EXP(-(((Visualisation!$F$69-Visualisation!P$69)^2)/(2*($T$185^2)))))),0)</f>
        <v>0</v>
      </c>
      <c r="O187" s="163">
        <f>IF((Visualisation!$F$69-Visualisation!Q$69)&gt;0,(1-(EXP(-(((Visualisation!$F$69-Visualisation!Q$69)^2)/(2*($T$185^2)))))),0)</f>
        <v>0.97563840826696557</v>
      </c>
      <c r="P187" s="163">
        <f>IF((Visualisation!$F$69-Visualisation!R$69)&gt;0,(1-(EXP(-(((Visualisation!$F$69-Visualisation!R$69)^2)/(2*($T$185^2)))))),0)</f>
        <v>0</v>
      </c>
      <c r="Q187" s="163">
        <f>IF((Visualisation!$F$69-Visualisation!S$69)&gt;0,(1-(EXP(-(((Visualisation!$F$69-Visualisation!S$69)^2)/(2*($T$185^2)))))),0)</f>
        <v>0</v>
      </c>
      <c r="R187" s="163">
        <f>IF((Visualisation!$F$69-Visualisation!T$69)&gt;0,(1-(EXP(-(((Visualisation!$F$69-Visualisation!T$69)^2)/(2*($T$185^2)))))),0)</f>
        <v>0</v>
      </c>
      <c r="S187" s="19"/>
      <c r="T187" s="2"/>
      <c r="U187" s="1"/>
      <c r="V187" s="1"/>
      <c r="W187" s="249"/>
      <c r="X187" s="2"/>
      <c r="Y187" s="2"/>
      <c r="Z187" s="2"/>
      <c r="AA187" s="189" t="s">
        <v>180</v>
      </c>
      <c r="AB187" s="21">
        <f>SUM(AB171:AB186)</f>
        <v>0</v>
      </c>
      <c r="AC187" s="21">
        <f t="shared" ref="AC187:AQ187" si="19">SUM(AC171:AC186)</f>
        <v>0</v>
      </c>
      <c r="AD187" s="21">
        <f t="shared" si="19"/>
        <v>0</v>
      </c>
      <c r="AE187" s="21">
        <f t="shared" si="19"/>
        <v>0</v>
      </c>
      <c r="AF187" s="21">
        <f t="shared" si="19"/>
        <v>0</v>
      </c>
      <c r="AG187" s="21">
        <f t="shared" si="19"/>
        <v>0</v>
      </c>
      <c r="AH187" s="21">
        <f t="shared" si="19"/>
        <v>0</v>
      </c>
      <c r="AI187" s="21">
        <f t="shared" si="19"/>
        <v>0</v>
      </c>
      <c r="AJ187" s="21">
        <f t="shared" si="19"/>
        <v>0</v>
      </c>
      <c r="AK187" s="21">
        <f t="shared" si="19"/>
        <v>0</v>
      </c>
      <c r="AL187" s="21">
        <f t="shared" si="19"/>
        <v>0</v>
      </c>
      <c r="AM187" s="21">
        <f t="shared" si="19"/>
        <v>0</v>
      </c>
      <c r="AN187" s="21">
        <f t="shared" si="19"/>
        <v>0</v>
      </c>
      <c r="AO187" s="21">
        <f t="shared" si="19"/>
        <v>0</v>
      </c>
      <c r="AP187" s="21">
        <f t="shared" si="19"/>
        <v>0</v>
      </c>
      <c r="AQ187" s="21">
        <f t="shared" si="19"/>
        <v>0</v>
      </c>
      <c r="AR187" s="21"/>
      <c r="AS187" s="11"/>
      <c r="AT187" s="11"/>
      <c r="AU187" s="11"/>
      <c r="AV187" s="251"/>
      <c r="AW187" s="11"/>
      <c r="BC187" s="2"/>
      <c r="BG187" s="2"/>
      <c r="BK187" s="2"/>
      <c r="BO187" s="2"/>
      <c r="BS187" s="2"/>
      <c r="CD187" s="2"/>
      <c r="DO187" s="253"/>
    </row>
    <row r="188" spans="1:119">
      <c r="A188" s="35" t="s">
        <v>293</v>
      </c>
      <c r="B188" s="159" t="s">
        <v>232</v>
      </c>
      <c r="C188" s="163">
        <f>IF((Visualisation!$G$69-Visualisation!E$69)&gt;0,(1-(EXP(-(((Visualisation!$G$69-Visualisation!E$69)^2)/(2*($T$185^2)))))),0)</f>
        <v>0</v>
      </c>
      <c r="D188" s="163">
        <f>IF((Visualisation!$G$69-Visualisation!F$69)&gt;0,(1-(EXP(-(((Visualisation!$G$69-Visualisation!F$69)^2)/(2*($T$185^2)))))),0)</f>
        <v>0</v>
      </c>
      <c r="E188" s="163">
        <f>IF((Visualisation!$G$69-Visualisation!G$69)&gt;0,(1-(EXP(-(((Visualisation!$G$69-Visualisation!G$69)^2)/(2*($T$185^2)))))),0)</f>
        <v>0</v>
      </c>
      <c r="F188" s="163">
        <f>IF((Visualisation!$G$69-Visualisation!H$69)&gt;0,(1-(EXP(-(((Visualisation!$G$69-Visualisation!H$69)^2)/(2*($T$185^2)))))),0)</f>
        <v>0</v>
      </c>
      <c r="G188" s="163">
        <f>IF((Visualisation!$G$69-Visualisation!I$69)&gt;0,(1-(EXP(-(((Visualisation!$G$69-Visualisation!I$69)^2)/(2*($T$185^2)))))),0)</f>
        <v>0</v>
      </c>
      <c r="H188" s="163">
        <f>IF((Visualisation!$G$69-Visualisation!J$69)&gt;0,(1-(EXP(-(((Visualisation!$G$69-Visualisation!J$69)^2)/(2*($T$185^2)))))),0)</f>
        <v>0</v>
      </c>
      <c r="I188" s="163">
        <f>IF((Visualisation!$G$69-Visualisation!K$69)&gt;0,(1-(EXP(-(((Visualisation!$G$69-Visualisation!K$69)^2)/(2*($T$185^2)))))),0)</f>
        <v>0</v>
      </c>
      <c r="J188" s="163">
        <f>IF((Visualisation!$G$69-Visualisation!L$69)&gt;0,(1-(EXP(-(((Visualisation!$G$69-Visualisation!L$69)^2)/(2*($T$185^2)))))),0)</f>
        <v>0</v>
      </c>
      <c r="K188" s="163">
        <f>IF((Visualisation!$G$69-Visualisation!M$69)&gt;0,(1-(EXP(-(((Visualisation!$G$69-Visualisation!M$69)^2)/(2*($T$185^2)))))),0)</f>
        <v>0</v>
      </c>
      <c r="L188" s="163">
        <f>IF((Visualisation!$G$69-Visualisation!N$69)&gt;0,(1-(EXP(-(((Visualisation!$G$69-Visualisation!N$69)^2)/(2*($T$185^2)))))),0)</f>
        <v>0</v>
      </c>
      <c r="M188" s="163">
        <f>IF((Visualisation!$G$69-Visualisation!O$69)&gt;0,(1-(EXP(-(((Visualisation!$G$69-Visualisation!O$69)^2)/(2*($T$185^2)))))),0)</f>
        <v>0</v>
      </c>
      <c r="N188" s="163">
        <f>IF((Visualisation!$G$69-Visualisation!P$69)&gt;0,(1-(EXP(-(((Visualisation!$G$69-Visualisation!P$69)^2)/(2*($T$185^2)))))),0)</f>
        <v>0</v>
      </c>
      <c r="O188" s="163">
        <f>IF((Visualisation!$G$69-Visualisation!Q$69)&gt;0,(1-(EXP(-(((Visualisation!$G$69-Visualisation!Q$69)^2)/(2*($T$185^2)))))),0)</f>
        <v>0.97133035715416716</v>
      </c>
      <c r="P188" s="163">
        <f>IF((Visualisation!$G$69-Visualisation!R$69)&gt;0,(1-(EXP(-(((Visualisation!$G$69-Visualisation!R$69)^2)/(2*($T$185^2)))))),0)</f>
        <v>0</v>
      </c>
      <c r="Q188" s="163">
        <f>IF((Visualisation!$G$69-Visualisation!S$69)&gt;0,(1-(EXP(-(((Visualisation!$G$69-Visualisation!S$69)^2)/(2*($T$185^2)))))),0)</f>
        <v>0</v>
      </c>
      <c r="R188" s="163">
        <f>IF((Visualisation!$G$69-Visualisation!T$69)&gt;0,(1-(EXP(-(((Visualisation!$G$69-Visualisation!T$69)^2)/(2*($T$185^2)))))),0)</f>
        <v>0</v>
      </c>
      <c r="S188" s="1"/>
      <c r="T188" s="1"/>
      <c r="U188" s="1"/>
      <c r="V188" s="1"/>
      <c r="W188" s="249"/>
      <c r="X188" s="2"/>
      <c r="Y188" s="2"/>
      <c r="Z188" s="2"/>
      <c r="AA188" s="190"/>
      <c r="AS188" s="11"/>
      <c r="AT188" s="11"/>
      <c r="AU188" s="11"/>
      <c r="AV188" s="251"/>
      <c r="AW188" s="11"/>
      <c r="BC188" s="2"/>
      <c r="BG188" s="2"/>
      <c r="BK188" s="2"/>
      <c r="BO188" s="2"/>
      <c r="BS188" s="2"/>
      <c r="CD188" s="2"/>
      <c r="DO188" s="253"/>
    </row>
    <row r="189" spans="1:119">
      <c r="A189" s="35" t="s">
        <v>243</v>
      </c>
      <c r="B189" s="159" t="s">
        <v>233</v>
      </c>
      <c r="C189" s="163">
        <f>IF((Visualisation!$H$69-Visualisation!E$69)&gt;0,(1-(EXP(-(((Visualisation!$H$69-Visualisation!E$69)^2)/(2*($T$185^2)))))),0)</f>
        <v>3.5128676748051757E-2</v>
      </c>
      <c r="D189" s="163">
        <f>IF((Visualisation!$H$69-Visualisation!F$69)&gt;0,(1-(EXP(-(((Visualisation!$H$69-Visualisation!F$69)^2)/(2*($T$185^2)))))),0)</f>
        <v>3.4182896537817364E-2</v>
      </c>
      <c r="E189" s="163">
        <f>IF((Visualisation!$H$69-Visualisation!G$69)&gt;0,(1-(EXP(-(((Visualisation!$H$69-Visualisation!G$69)^2)/(2*($T$185^2)))))),0)</f>
        <v>5.1181543165029653E-2</v>
      </c>
      <c r="F189" s="163">
        <f>IF((Visualisation!$H$69-Visualisation!H$69)&gt;0,(1-(EXP(-(((Visualisation!$H$69-Visualisation!H$69)^2)/(2*($T$185^2)))))),0)</f>
        <v>0</v>
      </c>
      <c r="G189" s="163">
        <f>IF((Visualisation!$H$69-Visualisation!I$69)&gt;0,(1-(EXP(-(((Visualisation!$H$69-Visualisation!I$69)^2)/(2*($T$185^2)))))),0)</f>
        <v>0</v>
      </c>
      <c r="H189" s="163">
        <f>IF((Visualisation!$H$69-Visualisation!J$69)&gt;0,(1-(EXP(-(((Visualisation!$H$69-Visualisation!J$69)^2)/(2*($T$185^2)))))),0)</f>
        <v>4.8037741332707107E-4</v>
      </c>
      <c r="I189" s="163">
        <f>IF((Visualisation!$H$69-Visualisation!K$69)&gt;0,(1-(EXP(-(((Visualisation!$H$69-Visualisation!K$69)^2)/(2*($T$185^2)))))),0)</f>
        <v>6.3863258103025178E-4</v>
      </c>
      <c r="J189" s="163">
        <f>IF((Visualisation!$H$69-Visualisation!L$69)&gt;0,(1-(EXP(-(((Visualisation!$H$69-Visualisation!L$69)^2)/(2*($T$185^2)))))),0)</f>
        <v>1.0008333434996519E-3</v>
      </c>
      <c r="K189" s="163">
        <f>IF((Visualisation!$H$69-Visualisation!M$69)&gt;0,(1-(EXP(-(((Visualisation!$H$69-Visualisation!M$69)^2)/(2*($T$185^2)))))),0)</f>
        <v>1.5087119600660781E-3</v>
      </c>
      <c r="L189" s="163">
        <f>IF((Visualisation!$H$69-Visualisation!N$69)&gt;0,(1-(EXP(-(((Visualisation!$H$69-Visualisation!N$69)^2)/(2*($T$185^2)))))),0)</f>
        <v>6.2215365606912432E-3</v>
      </c>
      <c r="M189" s="163">
        <f>IF((Visualisation!$H$69-Visualisation!O$69)&gt;0,(1-(EXP(-(((Visualisation!$H$69-Visualisation!O$69)^2)/(2*($T$185^2)))))),0)</f>
        <v>5.0301645719683652E-3</v>
      </c>
      <c r="N189" s="163">
        <f>IF((Visualisation!$H$69-Visualisation!P$69)&gt;0,(1-(EXP(-(((Visualisation!$H$69-Visualisation!P$69)^2)/(2*($T$185^2)))))),0)</f>
        <v>5.4899824426195565E-3</v>
      </c>
      <c r="O189" s="163">
        <f>IF((Visualisation!$H$69-Visualisation!Q$69)&gt;0,(1-(EXP(-(((Visualisation!$H$69-Visualisation!Q$69)^2)/(2*($T$185^2)))))),0)</f>
        <v>0.98853460080879163</v>
      </c>
      <c r="P189" s="163">
        <f>IF((Visualisation!$H$69-Visualisation!R$69)&gt;0,(1-(EXP(-(((Visualisation!$H$69-Visualisation!R$69)^2)/(2*($T$185^2)))))),0)</f>
        <v>2.383906408967329E-2</v>
      </c>
      <c r="Q189" s="163">
        <f>IF((Visualisation!$H$69-Visualisation!S$69)&gt;0,(1-(EXP(-(((Visualisation!$H$69-Visualisation!S$69)^2)/(2*($T$185^2)))))),0)</f>
        <v>2.8745268292873494E-4</v>
      </c>
      <c r="R189" s="163">
        <f>IF((Visualisation!$H$69-Visualisation!T$69)&gt;0,(1-(EXP(-(((Visualisation!$H$69-Visualisation!T$69)^2)/(2*($T$185^2)))))),0)</f>
        <v>6.2469846694214182E-3</v>
      </c>
      <c r="S189" s="1"/>
      <c r="T189" s="1"/>
      <c r="U189" s="1"/>
      <c r="V189" s="1"/>
      <c r="W189" s="249"/>
      <c r="X189" s="2"/>
      <c r="Y189" s="2"/>
      <c r="Z189" s="2"/>
      <c r="AA189" s="175" t="s">
        <v>78</v>
      </c>
      <c r="AB189" s="195">
        <f>AR171</f>
        <v>0</v>
      </c>
      <c r="AC189" s="195">
        <f>AR172</f>
        <v>0</v>
      </c>
      <c r="AD189" s="195">
        <f>AR173</f>
        <v>0</v>
      </c>
      <c r="AE189" s="195">
        <f>AR174</f>
        <v>0</v>
      </c>
      <c r="AF189" s="195">
        <f>AR175</f>
        <v>0</v>
      </c>
      <c r="AG189" s="195">
        <f>AR176</f>
        <v>0</v>
      </c>
      <c r="AH189" s="195">
        <f>AR177</f>
        <v>0</v>
      </c>
      <c r="AI189" s="195">
        <f>AR178</f>
        <v>0</v>
      </c>
      <c r="AJ189" s="205">
        <f>AR179</f>
        <v>0</v>
      </c>
      <c r="AK189" s="195">
        <f>AR180</f>
        <v>0</v>
      </c>
      <c r="AL189" s="195">
        <f>AR181</f>
        <v>0</v>
      </c>
      <c r="AM189" s="195">
        <f>AR182</f>
        <v>0</v>
      </c>
      <c r="AN189" s="195">
        <f>AR183</f>
        <v>0</v>
      </c>
      <c r="AO189" s="195">
        <f>AR184</f>
        <v>0</v>
      </c>
      <c r="AP189" s="195">
        <f>AR185</f>
        <v>0</v>
      </c>
      <c r="AQ189" s="195">
        <f>AR186</f>
        <v>0</v>
      </c>
      <c r="AR189" s="2"/>
      <c r="AS189" s="11"/>
      <c r="AT189" s="11"/>
      <c r="AU189" s="11"/>
      <c r="AV189" s="251"/>
      <c r="AW189" s="11"/>
      <c r="AX189" s="1"/>
      <c r="AY189" s="224" t="s">
        <v>189</v>
      </c>
      <c r="AZ189" s="353" t="s">
        <v>146</v>
      </c>
      <c r="BA189" s="354"/>
      <c r="BB189" s="354"/>
      <c r="BC189" s="2"/>
      <c r="BD189" s="350" t="s">
        <v>145</v>
      </c>
      <c r="BE189" s="351"/>
      <c r="BF189" s="352"/>
      <c r="BG189" s="2"/>
      <c r="BH189" s="350" t="s">
        <v>345</v>
      </c>
      <c r="BI189" s="351"/>
      <c r="BJ189" s="352"/>
      <c r="BK189" s="2"/>
      <c r="BL189" s="350" t="s">
        <v>344</v>
      </c>
      <c r="BM189" s="351"/>
      <c r="BN189" s="352"/>
      <c r="BO189" s="2"/>
      <c r="BP189" s="350" t="s">
        <v>343</v>
      </c>
      <c r="BQ189" s="351"/>
      <c r="BR189" s="352"/>
      <c r="BS189" s="2"/>
      <c r="BT189" s="350" t="s">
        <v>342</v>
      </c>
      <c r="BU189" s="351"/>
      <c r="BV189" s="352"/>
      <c r="BX189" s="350" t="s">
        <v>341</v>
      </c>
      <c r="BY189" s="351"/>
      <c r="BZ189" s="352"/>
      <c r="CB189" s="350" t="s">
        <v>14</v>
      </c>
      <c r="CC189" s="351"/>
      <c r="CD189" s="352"/>
      <c r="CF189" s="350" t="s">
        <v>13</v>
      </c>
      <c r="CG189" s="351"/>
      <c r="CH189" s="352"/>
      <c r="CJ189" s="350" t="s">
        <v>12</v>
      </c>
      <c r="CK189" s="351"/>
      <c r="CL189" s="352"/>
      <c r="CN189" s="350" t="s">
        <v>19</v>
      </c>
      <c r="CO189" s="351"/>
      <c r="CP189" s="352"/>
      <c r="CR189" s="350" t="s">
        <v>47</v>
      </c>
      <c r="CS189" s="351"/>
      <c r="CT189" s="352"/>
      <c r="CV189" s="350" t="s">
        <v>33</v>
      </c>
      <c r="CW189" s="351"/>
      <c r="CX189" s="352"/>
      <c r="CZ189" s="350" t="s">
        <v>32</v>
      </c>
      <c r="DA189" s="351"/>
      <c r="DB189" s="352"/>
      <c r="DD189" s="350" t="s">
        <v>31</v>
      </c>
      <c r="DE189" s="351"/>
      <c r="DF189" s="352"/>
      <c r="DH189" s="350" t="s">
        <v>30</v>
      </c>
      <c r="DI189" s="351"/>
      <c r="DJ189" s="351"/>
      <c r="DO189" s="253"/>
    </row>
    <row r="190" spans="1:119">
      <c r="A190" s="35" t="s">
        <v>294</v>
      </c>
      <c r="B190" s="159" t="s">
        <v>234</v>
      </c>
      <c r="C190" s="163">
        <f>IF((Visualisation!$I$69-Visualisation!E$69)&gt;0,(1-(EXP(-(((Visualisation!$I$69-Visualisation!E$69)^2)/(2*($T$185^2)))))),0)</f>
        <v>3.7776897360924599E-2</v>
      </c>
      <c r="D190" s="163">
        <f>IF((Visualisation!$I$69-Visualisation!F$69)&gt;0,(1-(EXP(-(((Visualisation!$I$69-Visualisation!F$69)^2)/(2*($T$185^2)))))),0)</f>
        <v>3.6797873903590017E-2</v>
      </c>
      <c r="E190" s="163">
        <f>IF((Visualisation!$I$69-Visualisation!G$69)&gt;0,(1-(EXP(-(((Visualisation!$I$69-Visualisation!G$69)^2)/(2*($T$185^2)))))),0)</f>
        <v>5.4326892176301489E-2</v>
      </c>
      <c r="F190" s="163">
        <f>IF((Visualisation!$I$69-Visualisation!H$69)&gt;0,(1-(EXP(-(((Visualisation!$I$69-Visualisation!H$69)^2)/(2*($T$185^2)))))),0)</f>
        <v>5.0869827475930052E-5</v>
      </c>
      <c r="G190" s="163">
        <f>IF((Visualisation!$I$69-Visualisation!I$69)&gt;0,(1-(EXP(-(((Visualisation!$I$69-Visualisation!I$69)^2)/(2*($T$185^2)))))),0)</f>
        <v>0</v>
      </c>
      <c r="H190" s="163">
        <f>IF((Visualisation!$I$69-Visualisation!J$69)&gt;0,(1-(EXP(-(((Visualisation!$I$69-Visualisation!J$69)^2)/(2*($T$185^2)))))),0)</f>
        <v>8.4369432551689716E-4</v>
      </c>
      <c r="I190" s="163">
        <f>IF((Visualisation!$I$69-Visualisation!K$69)&gt;0,(1-(EXP(-(((Visualisation!$I$69-Visualisation!K$69)^2)/(2*($T$185^2)))))),0)</f>
        <v>1.0497022773813258E-3</v>
      </c>
      <c r="J190" s="163">
        <f>IF((Visualisation!$I$69-Visualisation!L$69)&gt;0,(1-(EXP(-(((Visualisation!$I$69-Visualisation!L$69)^2)/(2*($T$185^2)))))),0)</f>
        <v>1.5024692345800839E-3</v>
      </c>
      <c r="K190" s="163">
        <f>IF((Visualisation!$I$69-Visualisation!M$69)&gt;0,(1-(EXP(-(((Visualisation!$I$69-Visualisation!M$69)^2)/(2*($T$185^2)))))),0)</f>
        <v>2.1127717735740514E-3</v>
      </c>
      <c r="L190" s="163">
        <f>IF((Visualisation!$I$69-Visualisation!N$69)&gt;0,(1-(EXP(-(((Visualisation!$I$69-Visualisation!N$69)^2)/(2*($T$185^2)))))),0)</f>
        <v>7.3913075136033957E-3</v>
      </c>
      <c r="M190" s="163">
        <f>IF((Visualisation!$I$69-Visualisation!O$69)&gt;0,(1-(EXP(-(((Visualisation!$I$69-Visualisation!O$69)^2)/(2*($T$185^2)))))),0)</f>
        <v>6.0881088497781732E-3</v>
      </c>
      <c r="N190" s="163">
        <f>IF((Visualisation!$I$69-Visualisation!P$69)&gt;0,(1-(EXP(-(((Visualisation!$I$69-Visualisation!P$69)^2)/(2*($T$185^2)))))),0)</f>
        <v>6.5925489806101245E-3</v>
      </c>
      <c r="O190" s="163">
        <f>IF((Visualisation!$I$69-Visualisation!Q$69)&gt;0,(1-(EXP(-(((Visualisation!$I$69-Visualisation!Q$69)^2)/(2*($T$185^2)))))),0)</f>
        <v>0.98887573213143098</v>
      </c>
      <c r="P190" s="163">
        <f>IF((Visualisation!$I$69-Visualisation!R$69)&gt;0,(1-(EXP(-(((Visualisation!$I$69-Visualisation!R$69)^2)/(2*($T$185^2)))))),0)</f>
        <v>2.6049164664062818E-2</v>
      </c>
      <c r="Q190" s="163">
        <f>IF((Visualisation!$I$69-Visualisation!S$69)&gt;0,(1-(EXP(-(((Visualisation!$I$69-Visualisation!S$69)^2)/(2*($T$185^2)))))),0)</f>
        <v>5.8006573387325844E-4</v>
      </c>
      <c r="R190" s="163">
        <f>IF((Visualisation!$I$69-Visualisation!T$69)&gt;0,(1-(EXP(-(((Visualisation!$I$69-Visualisation!T$69)^2)/(2*($T$185^2)))))),0)</f>
        <v>7.4190181324652604E-3</v>
      </c>
      <c r="S190" s="1"/>
      <c r="T190" s="1"/>
      <c r="U190" s="1"/>
      <c r="V190" s="19"/>
      <c r="W190" s="256"/>
      <c r="X190" s="2"/>
      <c r="Y190" s="2"/>
      <c r="Z190" s="2"/>
      <c r="AA190" s="176" t="s">
        <v>179</v>
      </c>
      <c r="AB190" s="197">
        <f t="shared" ref="AB190:AQ190" si="20">AB187</f>
        <v>0</v>
      </c>
      <c r="AC190" s="197">
        <f t="shared" si="20"/>
        <v>0</v>
      </c>
      <c r="AD190" s="197">
        <f t="shared" si="20"/>
        <v>0</v>
      </c>
      <c r="AE190" s="197">
        <f t="shared" si="20"/>
        <v>0</v>
      </c>
      <c r="AF190" s="197">
        <f t="shared" si="20"/>
        <v>0</v>
      </c>
      <c r="AG190" s="197">
        <f t="shared" si="20"/>
        <v>0</v>
      </c>
      <c r="AH190" s="197">
        <f t="shared" si="20"/>
        <v>0</v>
      </c>
      <c r="AI190" s="197">
        <f t="shared" si="20"/>
        <v>0</v>
      </c>
      <c r="AJ190" s="197">
        <f t="shared" si="20"/>
        <v>0</v>
      </c>
      <c r="AK190" s="197">
        <f t="shared" si="20"/>
        <v>0</v>
      </c>
      <c r="AL190" s="197">
        <f t="shared" si="20"/>
        <v>0</v>
      </c>
      <c r="AM190" s="197">
        <f t="shared" si="20"/>
        <v>0</v>
      </c>
      <c r="AN190" s="197">
        <f t="shared" si="20"/>
        <v>0</v>
      </c>
      <c r="AO190" s="197">
        <f t="shared" si="20"/>
        <v>0</v>
      </c>
      <c r="AP190" s="197">
        <f t="shared" si="20"/>
        <v>0</v>
      </c>
      <c r="AQ190" s="197">
        <f t="shared" si="20"/>
        <v>0</v>
      </c>
      <c r="AR190" s="2"/>
      <c r="AS190" s="11"/>
      <c r="AT190" s="11"/>
      <c r="AU190" s="11"/>
      <c r="AV190" s="251"/>
      <c r="AW190" s="11"/>
      <c r="AX190" s="11"/>
      <c r="AY190" s="206" t="s">
        <v>262</v>
      </c>
      <c r="AZ190" s="216" t="s">
        <v>65</v>
      </c>
      <c r="BA190" s="216" t="s">
        <v>66</v>
      </c>
      <c r="BB190" s="270" t="s">
        <v>67</v>
      </c>
      <c r="BC190" s="2"/>
      <c r="BD190" s="223" t="s">
        <v>68</v>
      </c>
      <c r="BE190" s="216" t="s">
        <v>69</v>
      </c>
      <c r="BF190" s="270" t="s">
        <v>286</v>
      </c>
      <c r="BG190" s="2"/>
      <c r="BH190" s="223" t="s">
        <v>287</v>
      </c>
      <c r="BI190" s="216" t="s">
        <v>288</v>
      </c>
      <c r="BJ190" s="270" t="s">
        <v>289</v>
      </c>
      <c r="BK190" s="2"/>
      <c r="BL190" s="223" t="s">
        <v>124</v>
      </c>
      <c r="BM190" s="216" t="s">
        <v>125</v>
      </c>
      <c r="BN190" s="270" t="s">
        <v>336</v>
      </c>
      <c r="BO190" s="2"/>
      <c r="BP190" s="223" t="s">
        <v>223</v>
      </c>
      <c r="BQ190" s="216" t="s">
        <v>224</v>
      </c>
      <c r="BR190" s="270" t="s">
        <v>225</v>
      </c>
      <c r="BS190" s="2"/>
      <c r="BT190" s="223" t="s">
        <v>226</v>
      </c>
      <c r="BU190" s="216" t="s">
        <v>227</v>
      </c>
      <c r="BV190" s="270" t="s">
        <v>228</v>
      </c>
      <c r="BX190" s="223" t="s">
        <v>229</v>
      </c>
      <c r="BY190" s="216" t="s">
        <v>373</v>
      </c>
      <c r="BZ190" s="270" t="s">
        <v>374</v>
      </c>
      <c r="CB190" s="223" t="s">
        <v>375</v>
      </c>
      <c r="CC190" s="216" t="s">
        <v>376</v>
      </c>
      <c r="CD190" s="270" t="s">
        <v>377</v>
      </c>
      <c r="CF190" s="223" t="s">
        <v>208</v>
      </c>
      <c r="CG190" s="216" t="s">
        <v>209</v>
      </c>
      <c r="CH190" s="270" t="s">
        <v>210</v>
      </c>
      <c r="CJ190" s="274" t="s">
        <v>15</v>
      </c>
      <c r="CK190" s="217" t="s">
        <v>126</v>
      </c>
      <c r="CL190" s="270" t="s">
        <v>237</v>
      </c>
      <c r="CN190" s="274" t="s">
        <v>238</v>
      </c>
      <c r="CO190" s="217" t="s">
        <v>239</v>
      </c>
      <c r="CP190" s="270" t="s">
        <v>240</v>
      </c>
      <c r="CR190" s="274" t="s">
        <v>241</v>
      </c>
      <c r="CS190" s="217" t="s">
        <v>54</v>
      </c>
      <c r="CT190" s="270" t="s">
        <v>20</v>
      </c>
      <c r="CV190" s="274" t="s">
        <v>21</v>
      </c>
      <c r="CW190" s="217" t="s">
        <v>22</v>
      </c>
      <c r="CX190" s="270" t="s">
        <v>23</v>
      </c>
      <c r="CZ190" s="274" t="s">
        <v>24</v>
      </c>
      <c r="DA190" s="217" t="s">
        <v>127</v>
      </c>
      <c r="DB190" s="270" t="s">
        <v>115</v>
      </c>
      <c r="DD190" s="223" t="s">
        <v>147</v>
      </c>
      <c r="DE190" s="216" t="s">
        <v>28</v>
      </c>
      <c r="DF190" s="270" t="s">
        <v>2</v>
      </c>
      <c r="DH190" s="223" t="s">
        <v>3</v>
      </c>
      <c r="DI190" s="216" t="s">
        <v>4</v>
      </c>
      <c r="DJ190" s="217" t="s">
        <v>64</v>
      </c>
      <c r="DO190" s="253"/>
    </row>
    <row r="191" spans="1:119" ht="15.75">
      <c r="A191" s="35" t="s">
        <v>203</v>
      </c>
      <c r="B191" s="159" t="s">
        <v>235</v>
      </c>
      <c r="C191" s="163">
        <f>IF((Visualisation!$J$69-Visualisation!E$69)&gt;0,(1-(EXP(-(((Visualisation!$J$69-Visualisation!E$69)^2)/(2*($T$185^2)))))),0)</f>
        <v>2.7563619607710255E-2</v>
      </c>
      <c r="D191" s="163">
        <f>IF((Visualisation!$J$69-Visualisation!F$69)&gt;0,(1-(EXP(-(((Visualisation!$J$69-Visualisation!F$69)^2)/(2*($T$185^2)))))),0)</f>
        <v>2.6721729628626401E-2</v>
      </c>
      <c r="E191" s="163">
        <f>IF((Visualisation!$J$69-Visualisation!G$69)&gt;0,(1-(EXP(-(((Visualisation!$J$69-Visualisation!G$69)^2)/(2*($T$185^2)))))),0)</f>
        <v>4.2059491277189331E-2</v>
      </c>
      <c r="F191" s="163">
        <f>IF((Visualisation!$J$69-Visualisation!H$69)&gt;0,(1-(EXP(-(((Visualisation!$J$69-Visualisation!H$69)^2)/(2*($T$185^2)))))),0)</f>
        <v>0</v>
      </c>
      <c r="G191" s="163">
        <f>IF((Visualisation!$J$69-Visualisation!I$69)&gt;0,(1-(EXP(-(((Visualisation!$J$69-Visualisation!I$69)^2)/(2*($T$185^2)))))),0)</f>
        <v>0</v>
      </c>
      <c r="H191" s="163">
        <f>IF((Visualisation!$J$69-Visualisation!J$69)&gt;0,(1-(EXP(-(((Visualisation!$J$69-Visualisation!J$69)^2)/(2*($T$185^2)))))),0)</f>
        <v>0</v>
      </c>
      <c r="I191" s="163">
        <f>IF((Visualisation!$J$69-Visualisation!K$69)&gt;0,(1-(EXP(-(((Visualisation!$J$69-Visualisation!K$69)^2)/(2*($T$185^2)))))),0)</f>
        <v>1.1256433242512465E-5</v>
      </c>
      <c r="J191" s="163">
        <f>IF((Visualisation!$J$69-Visualisation!L$69)&gt;0,(1-(EXP(-(((Visualisation!$J$69-Visualisation!L$69)^2)/(2*($T$185^2)))))),0)</f>
        <v>9.4546325884903304E-5</v>
      </c>
      <c r="K191" s="163">
        <f>IF((Visualisation!$J$69-Visualisation!M$69)&gt;0,(1-(EXP(-(((Visualisation!$J$69-Visualisation!M$69)^2)/(2*($T$185^2)))))),0)</f>
        <v>2.8680922050028368E-4</v>
      </c>
      <c r="L191" s="163">
        <f>IF((Visualisation!$J$69-Visualisation!N$69)&gt;0,(1-(EXP(-(((Visualisation!$J$69-Visualisation!N$69)^2)/(2*($T$185^2)))))),0)</f>
        <v>3.2527868652202363E-3</v>
      </c>
      <c r="M191" s="163">
        <f>IF((Visualisation!$J$69-Visualisation!O$69)&gt;0,(1-(EXP(-(((Visualisation!$J$69-Visualisation!O$69)^2)/(2*($T$185^2)))))),0)</f>
        <v>2.4072147256166687E-3</v>
      </c>
      <c r="N191" s="163">
        <f>IF((Visualisation!$J$69-Visualisation!P$69)&gt;0,(1-(EXP(-(((Visualisation!$J$69-Visualisation!P$69)^2)/(2*($T$185^2)))))),0)</f>
        <v>2.7290773521421174E-3</v>
      </c>
      <c r="O191" s="163">
        <f>IF((Visualisation!$J$69-Visualisation!Q$69)&gt;0,(1-(EXP(-(((Visualisation!$J$69-Visualisation!Q$69)^2)/(2*($T$185^2)))))),0)</f>
        <v>0.98742732680528988</v>
      </c>
      <c r="P191" s="163">
        <f>IF((Visualisation!$J$69-Visualisation!R$69)&gt;0,(1-(EXP(-(((Visualisation!$J$69-Visualisation!R$69)^2)/(2*($T$185^2)))))),0)</f>
        <v>1.7641077489083168E-2</v>
      </c>
      <c r="Q191" s="163">
        <f>IF((Visualisation!$J$69-Visualisation!S$69)&gt;0,(1-(EXP(-(((Visualisation!$J$69-Visualisation!S$69)^2)/(2*($T$185^2)))))),0)</f>
        <v>0</v>
      </c>
      <c r="R191" s="163">
        <f>IF((Visualisation!$J$69-Visualisation!T$69)&gt;0,(1-(EXP(-(((Visualisation!$J$69-Visualisation!T$69)^2)/(2*($T$185^2)))))),0)</f>
        <v>3.2712361090339037E-3</v>
      </c>
      <c r="S191" s="19"/>
      <c r="T191" s="19"/>
      <c r="U191" s="19"/>
      <c r="V191" s="19"/>
      <c r="W191" s="256"/>
      <c r="X191" s="2"/>
      <c r="Y191" s="2"/>
      <c r="Z191" s="2"/>
      <c r="AA191" s="179" t="s">
        <v>186</v>
      </c>
      <c r="AB191" s="191">
        <f t="shared" ref="AB191:AQ191" si="21">AB189-AB190</f>
        <v>0</v>
      </c>
      <c r="AC191" s="191">
        <f t="shared" si="21"/>
        <v>0</v>
      </c>
      <c r="AD191" s="191">
        <f t="shared" si="21"/>
        <v>0</v>
      </c>
      <c r="AE191" s="191">
        <f t="shared" si="21"/>
        <v>0</v>
      </c>
      <c r="AF191" s="191">
        <f t="shared" si="21"/>
        <v>0</v>
      </c>
      <c r="AG191" s="191">
        <f t="shared" si="21"/>
        <v>0</v>
      </c>
      <c r="AH191" s="191">
        <f t="shared" si="21"/>
        <v>0</v>
      </c>
      <c r="AI191" s="191">
        <f t="shared" si="21"/>
        <v>0</v>
      </c>
      <c r="AJ191" s="191">
        <f t="shared" si="21"/>
        <v>0</v>
      </c>
      <c r="AK191" s="191">
        <f t="shared" si="21"/>
        <v>0</v>
      </c>
      <c r="AL191" s="191">
        <f t="shared" si="21"/>
        <v>0</v>
      </c>
      <c r="AM191" s="191">
        <f t="shared" si="21"/>
        <v>0</v>
      </c>
      <c r="AN191" s="191">
        <f t="shared" si="21"/>
        <v>0</v>
      </c>
      <c r="AO191" s="191">
        <f t="shared" si="21"/>
        <v>0</v>
      </c>
      <c r="AP191" s="191">
        <f t="shared" si="21"/>
        <v>0</v>
      </c>
      <c r="AQ191" s="191">
        <f t="shared" si="21"/>
        <v>0</v>
      </c>
      <c r="AR191" s="21"/>
      <c r="AS191" s="11"/>
      <c r="AT191" s="11"/>
      <c r="AU191" s="11"/>
      <c r="AV191" s="251"/>
      <c r="AW191" s="11"/>
      <c r="AX191" s="11"/>
      <c r="AY191" s="225" t="s">
        <v>254</v>
      </c>
      <c r="AZ191" s="21">
        <f>(($C$81*Visualisation!$L$133)+($C$82*Visualisation!$L$133)+($C$83*Visualisation!$L$133)+($C$84*Visualisation!$L$133)+($C$85*Visualisation!$L$133)+($C$86*Visualisation!$L$133)+($C$87*Visualisation!$L$133)+($C$88*Visualisation!$L$133)+($C$89*Visualisation!$L$133)+($C$90*Visualisation!$L$133)+($C$91*Visualisation!$L$133)+($C$92*Visualisation!$L$133)+($C$93*Visualisation!$L$133)+($C$94*Visualisation!$L$133)+($C$95*Visualisation!$L$133)+($C$96*Visualisation!$L$133))*$BD$86</f>
        <v>0</v>
      </c>
      <c r="BA191" s="21">
        <f>($C$81*Visualisation!$L$133)+($D$81*Visualisation!$L$133)+($E$81*Visualisation!$L$133)+($F$81*Visualisation!$L$133)+($G$81*Visualisation!$L$133)+($H$81*Visualisation!$L$133)+($I$81*Visualisation!$L$133)+($J$81*Visualisation!$L$133)+($K$81*Visualisation!$L$133)+($L$81*Visualisation!$L$133)+($M$81*Visualisation!$L$133)+($N$81*Visualisation!$L$133)+($O$81*Visualisation!$L$133)+($P$81*Visualisation!$L$133)+($Q$81*Visualisation!$L$133)+($R$81*Visualisation!$L$133)</f>
        <v>0</v>
      </c>
      <c r="BB191" s="21"/>
      <c r="BC191" s="21"/>
      <c r="BD191" s="21">
        <f>(($D$81*Visualisation!$L$133)+($D$82*Visualisation!$L$133)+($D$83*Visualisation!$L$133)+($D$84*Visualisation!$L$133)+($D$85*Visualisation!$L$133)+($D$86*Visualisation!$L$133)+($D$87*Visualisation!$L$133)+($D$88*Visualisation!$L$133)+($D$89*Visualisation!$L$133)+($D$90*Visualisation!$L$133)+($D$91*Visualisation!$L$133)+($D$92*Visualisation!$L$133)+($D$93*Visualisation!$L$133)+($D$94*Visualisation!$L$133)+($D$95*Visualisation!$L$133)+($D$96*Visualisation!$L$133))*$BD$86</f>
        <v>0</v>
      </c>
      <c r="BE191" s="21">
        <f>($C$82*Visualisation!$L$133)+($D$82*Visualisation!$L$133)+($E$82*Visualisation!$L$133)+($F$82*Visualisation!$L$133)+($G$82*Visualisation!$L$133)+($H$82*Visualisation!$L$133)+($I$82*Visualisation!$L$133)+($J$82*Visualisation!$L$133)+($K$82*Visualisation!$L$133)+($L$82*Visualisation!$L$133)+($M$82*Visualisation!$L$133)+($N$82*Visualisation!$L$133)+($O$82*Visualisation!$L$133)+($P$82*Visualisation!$L$133)+($Q$82*Visualisation!$L$133)+($R$82*Visualisation!$L$133)</f>
        <v>0</v>
      </c>
      <c r="BF191" s="21"/>
      <c r="BG191" s="21"/>
      <c r="BH191" s="21">
        <f>(($E$81*Visualisation!$L$133)+($E$82*Visualisation!$L$133)+($E$83*Visualisation!$L$133)+($E$84*Visualisation!$L$133)+($E$85*Visualisation!$L$133)+($E$86*Visualisation!$L$133)+($E$87*Visualisation!$L$133)+($E$88*Visualisation!$L$133)+($E$89*Visualisation!$L$133)+($E$90*Visualisation!$L$133)+($E$91*Visualisation!$L$133)+($E$92*Visualisation!$L$133)+($E$93*Visualisation!$L$133)+($E$94*Visualisation!$L$133)+($E$95*Visualisation!$L$133)+($E$96*Visualisation!$L$133))*$BD$86</f>
        <v>0</v>
      </c>
      <c r="BI191" s="21">
        <f>($C$83*Visualisation!$L$133)+($D$83*Visualisation!$L$133)+($E$83*Visualisation!$L$133)+($F$83*Visualisation!$L$133)+($G$83*Visualisation!$L$133)+($H$83*Visualisation!$L$133)+($I$83*Visualisation!$L$133)+($J$83*Visualisation!$L$133)+($K$83*Visualisation!$L$133)+($L$83*Visualisation!$L$133)+($M$83*Visualisation!$L$133)+($N$83*Visualisation!$L$133)+($O$83*Visualisation!$L$133)+($P$83*Visualisation!$L$133)+($Q$83*Visualisation!$L$133)+($R$83*Visualisation!$L$133)</f>
        <v>0</v>
      </c>
      <c r="BJ191" s="21"/>
      <c r="BK191" s="21"/>
      <c r="BL191" s="21">
        <f>(($F$81*Visualisation!$L$133)+($F$82*Visualisation!$L$133)+($F$83*Visualisation!$L$133)+($F$84*Visualisation!$L$133)+($F$85*Visualisation!$L$133)+($F$86*Visualisation!$L$133)+($F$87*Visualisation!$L$133)+($F$88*Visualisation!$L$133)+($F$89*Visualisation!$L$133)+($F$90*Visualisation!$L$133)+($F$91*Visualisation!$L$133)+($F$92*Visualisation!$L$133)+($F$93*Visualisation!$L$133)+($F$94*Visualisation!$L$133)+($F$95*Visualisation!$L$133)+($F$96*Visualisation!$L$133))*$BD$86</f>
        <v>0</v>
      </c>
      <c r="BM191" s="21">
        <f>($C$84*Visualisation!$L$133)+($D$84*Visualisation!$L$133)+($E$84*Visualisation!$L$133)+($F$84*Visualisation!$L$133)+($G$84*Visualisation!$L$133)+($H$84*Visualisation!$L$133)+($I$84*Visualisation!$L$133)+($J$84*Visualisation!$L$133)+($K$84*Visualisation!$L$133)+($L$84*Visualisation!$L$133)+($M$84*Visualisation!$L$133)+($N$84*Visualisation!$L$133)+($O$84*Visualisation!$L$133)+($P$84*Visualisation!$L$133)+($Q$84*Visualisation!$L$133)+($R$84*Visualisation!$L$133)</f>
        <v>0</v>
      </c>
      <c r="BN191" s="21"/>
      <c r="BO191" s="21"/>
      <c r="BP191" s="21">
        <f>(($G$81*Visualisation!$L$133)+($G$82*Visualisation!$L$133)+($G$83*Visualisation!$L$133)+($G$84*Visualisation!$L$133)+($G$85*Visualisation!$L$133)+($G$86*Visualisation!$L$133)+($G$87*Visualisation!$L$133)+($G$88*Visualisation!$L$133)+($G$89*Visualisation!$L$133)+($G$90*Visualisation!$L$133)+($G$91*Visualisation!$L$133)+($G$92*Visualisation!$L$133)+($G$93*Visualisation!$L$133)+($G$94*Visualisation!$L$133)+($G$95*Visualisation!$L$133)+($G$96*Visualisation!$L$133))*$BD$86</f>
        <v>0</v>
      </c>
      <c r="BQ191" s="21">
        <f>($C$85*Visualisation!$L$133)+($D$85*Visualisation!$L$133)+($E$85*Visualisation!$L$133)+($F$85*Visualisation!$L$133)+($G$85*Visualisation!$L$133)+($H$85*Visualisation!$L$133)+($I$85*Visualisation!$L$133)+($J$85*Visualisation!$L$133)+($K$85*Visualisation!$L$133)+($L$85*Visualisation!$L$133)+($M$85*Visualisation!$L$133)+($N$85*Visualisation!$L$133)+($O$85*Visualisation!$L$133)+($P$85*Visualisation!$L$133)+($Q$85*Visualisation!$L$133)+($R$85*Visualisation!$L$133)</f>
        <v>0</v>
      </c>
      <c r="BR191" s="21"/>
      <c r="BS191" s="21"/>
      <c r="BT191" s="21">
        <f>(($H$81*Visualisation!$L$133)+($H$82*Visualisation!$L$133)+($H$83*Visualisation!$L$133)+($H$84*Visualisation!$L$133)+($H$85*Visualisation!$L$133)+($H$86*Visualisation!$L$133)+($H$87*Visualisation!$L$133)+($H$88*Visualisation!$L$133)+($H$89*Visualisation!$L$133)+($H$90*Visualisation!$L$133)+($H$91*Visualisation!$L$133)+($H$92*Visualisation!$L$133)+($H$93*Visualisation!$L$133)+($H$94*Visualisation!$L$133)+($H$95*Visualisation!$L$133)+($H$96*Visualisation!$L$133))*$BD$86</f>
        <v>0</v>
      </c>
      <c r="BU191" s="21">
        <f>($C$86*Visualisation!$L$133)+($D$86*Visualisation!$L$133)+($E$86*Visualisation!$L$133)+($F$86*Visualisation!$L$133)+($G$86*Visualisation!$L$133)+($H$86*Visualisation!$L$133)+($I$86*Visualisation!$L$133)+($J$86*Visualisation!$L$133)+($K$86*Visualisation!$L$133)+($L$86*Visualisation!$L$133)+($M$86*Visualisation!$L$133)+($N$86*Visualisation!$L$133)+($O$86*Visualisation!$L$133)+($P$86*Visualisation!$L$133)+($Q$86*Visualisation!$L$133)+($R$86*Visualisation!$L$133)</f>
        <v>0</v>
      </c>
      <c r="BV191" s="21"/>
      <c r="BW191" s="21"/>
      <c r="BX191" s="21">
        <f>(($I$81*Visualisation!$L$133)+($I$82*Visualisation!$L$133)+($I$83*Visualisation!$L$133)+($I$84*Visualisation!$L$133)+($I$85*Visualisation!$L$133)+($I$86*Visualisation!$L$133)+($I$87*Visualisation!$L$133)+($I$88*Visualisation!$L$133)+($I$89*Visualisation!$L$133)+($I$90*Visualisation!$L$133)+($I$91*Visualisation!$L$133)+($I$92*Visualisation!$L$133)+($I$93*Visualisation!$L$133)+($I$94*Visualisation!$L$133)+($I$95*Visualisation!$L$133)+($I$96*Visualisation!$L$133))*$BD$86</f>
        <v>0</v>
      </c>
      <c r="BY191" s="21">
        <f>($C$87*Visualisation!$L$133)+($D$87*Visualisation!$L$133)+($E$87*Visualisation!$L$133)+($F$87*Visualisation!$L$133)+($G$87*Visualisation!$L$133)+($H$87*Visualisation!$L$133)+($I$87*Visualisation!$L$133)+($J$87*Visualisation!$L$133)+($K$87*Visualisation!$L$133)+($L$87*Visualisation!$L$133)+($M$87*Visualisation!$L$133)+($N$87*Visualisation!$L$133)+($O$87*Visualisation!$L$133)+($P$87*Visualisation!$L$133)+($Q$87*Visualisation!$L$133)+($R$87*Visualisation!$L$133)</f>
        <v>0</v>
      </c>
      <c r="BZ191" s="2"/>
      <c r="CB191" s="21">
        <f>(($J$81*Visualisation!$L$133)+($J$82*Visualisation!$L$133)+($J$83*Visualisation!$L$133)+($J$84*Visualisation!$L$133)+($J$85*Visualisation!$L$133)+($J$86*Visualisation!$L$133)+($J$87*Visualisation!$L$133)+($J$88*Visualisation!$L$133)+($J$89*Visualisation!$L$133)+($J$90*Visualisation!$L$133)+($J$91*Visualisation!$L$133)+($J$92*Visualisation!$L$133)+($J$93*Visualisation!$L$133)+($J$94*Visualisation!$L$133)+($J$95*Visualisation!$L$133)+($J$96*Visualisation!$L$133))*$BD$86</f>
        <v>0</v>
      </c>
      <c r="CC191" s="21">
        <f>($C$88*Visualisation!$L$133)+($D$88*Visualisation!$L$133)+($E$88*Visualisation!$L$133)+($F$88*Visualisation!$L$133)+($G$88*Visualisation!$L$133)+($H$88*Visualisation!$L$133)+($I$88*Visualisation!$L$133)+($J$88*Visualisation!$L$133)+($K$88*Visualisation!$L$133)+($L$88*Visualisation!$L$133)+($M$88*Visualisation!$L$133)+($N$88*Visualisation!$L$133)+($O$88*Visualisation!$L$133)+($P$88*Visualisation!$L$133)+($Q$88*Visualisation!$L$133)+($R$88*Visualisation!$L$133)</f>
        <v>0</v>
      </c>
      <c r="CD191" s="2"/>
      <c r="CF191" s="21">
        <f>(($K$81*Visualisation!$L$133)+($K$82*Visualisation!$L$133)+($K$83*Visualisation!$L$133)+($K$84*Visualisation!$L$133)+($K$85*Visualisation!$L$133)+($K$86*Visualisation!$L$133)+($K$87*Visualisation!$L$133)+($K$88*Visualisation!$L$133)+($K$89*Visualisation!$L$133)+($K$90*Visualisation!$L$133)+($K$91*Visualisation!$L$133)+($K$92*Visualisation!$L$133)+($K$93*Visualisation!$L$133)+($K$94*Visualisation!$L$133)+($K$95*Visualisation!$L$133)+($K$96*Visualisation!$L$133))*$BD$86</f>
        <v>0</v>
      </c>
      <c r="CG191" s="21">
        <f>($C$89*Visualisation!$L$133)+($D$89*Visualisation!$L$133)+($E$89*Visualisation!$L$133)+($F$89*Visualisation!$L$133)+($G$89*Visualisation!$L$133)+($H$89*Visualisation!$L$133)+($I$89*Visualisation!$L$133)+($J$89*Visualisation!$L$133)+($K$89*Visualisation!$L$133)+($L$89*Visualisation!$L$133)+($M$89*Visualisation!$L$133)+($N$89*Visualisation!$L$133)+($O$89*Visualisation!$L$133)+($P$89*Visualisation!$L$133)+($Q$89*Visualisation!$L$133)+($R$89*Visualisation!$L$133)</f>
        <v>0</v>
      </c>
      <c r="CH191" s="2"/>
      <c r="CJ191" s="21">
        <f>(($L$81*Visualisation!$L$133)+($L$82*Visualisation!$L$133)+($L$83*Visualisation!$L$133)+($L$84*Visualisation!$L$133)+($L$85*Visualisation!$L$133)+($L$86*Visualisation!$L$133)+($L$87*Visualisation!$L$133)+($L$88*Visualisation!$L$133)+($L$89*Visualisation!$L$133)+($L$90*Visualisation!$L$133)+($L$91*Visualisation!$L$133)+($L$92*Visualisation!$L$133)+($L$93*Visualisation!$L$133)+($L$94*Visualisation!$L$133)+($L$95*Visualisation!$L$133)+($L$96*Visualisation!$L$133))*$BD$86</f>
        <v>0</v>
      </c>
      <c r="CK191" s="21">
        <f>($C$90*Visualisation!$L$133)+($D$90*Visualisation!$L$133)+($E$90*Visualisation!$L$133)+($F$90*Visualisation!$L$133)+($G$90*Visualisation!$L$133)+($H$90*Visualisation!$L$133)+($I$90*Visualisation!$L$133)+($J$90*Visualisation!$L$133)+($K$90*Visualisation!$L$133)+($L$90*Visualisation!$L$133)+($M$90*Visualisation!$L$133)+($N$90*Visualisation!$L$133)+($O$90*Visualisation!$L$133)+($P$90*Visualisation!$L$133)+($Q$90*Visualisation!$L$133)+($R$90*Visualisation!$L$133)</f>
        <v>0</v>
      </c>
      <c r="CL191" s="2"/>
      <c r="CN191" s="21">
        <f>(($M$81*Visualisation!$L$133)+($M$82*Visualisation!$L$133)+($M$83*Visualisation!$L$133)+($M$84*Visualisation!$L$133)+($M$85*Visualisation!$L$133)+($M$86*Visualisation!$L$133)+($M$87*Visualisation!$L$133)+($M$88*Visualisation!$L$133)+($M$89*Visualisation!$L$133)+($M$90*Visualisation!$L$133)+($M$91*Visualisation!$L$133)+($M$92*Visualisation!$L$133)+($M$93*Visualisation!$L$133)+($M$94*Visualisation!$L$133)+($M$95*Visualisation!$L$133)+($M$96*Visualisation!$L$133))*$BD$86</f>
        <v>0</v>
      </c>
      <c r="CO191" s="21">
        <f>($C$91*Visualisation!$L$133)+($D$91*Visualisation!$L$133)+($E$91*Visualisation!$L$133)+($F$91*Visualisation!$L$133)+($G$91*Visualisation!$L$133)+($H$91*Visualisation!$L$133)+($I$91*Visualisation!$L$133)+($J$91*Visualisation!$L$133)+($K$91*Visualisation!$L$133)+($L$91*Visualisation!$L$133)+($M$91*Visualisation!$L$133)+($N$91*Visualisation!$L$133)+($O$91*Visualisation!$L$133)+($P$91*Visualisation!$L$133)+($Q$91*Visualisation!$L$133)+($R$91*Visualisation!$L$133)</f>
        <v>0</v>
      </c>
      <c r="CP191" s="2"/>
      <c r="CR191" s="21">
        <f>(($N$81*Visualisation!$L$133)+($N$82*Visualisation!$L$133)+($N$83*Visualisation!$L$133)+($N$84*Visualisation!$L$133)+($N$85*Visualisation!$L$133)+($N$86*Visualisation!$L$133)+($N$87*Visualisation!$L$133)+($N$88*Visualisation!$L$133)+($N$89*Visualisation!$L$133)+($N$90*Visualisation!$L$133)+($N$91*Visualisation!$L$133)+($N$92*Visualisation!$L$133)+($N$93*Visualisation!$L$133)+($N$94*Visualisation!$L$133)+($N$95*Visualisation!$L$133)+($N$96*Visualisation!$L$133))*$BD$86</f>
        <v>0</v>
      </c>
      <c r="CS191" s="21">
        <f>($C$92*Visualisation!$L$133)+($D$92*Visualisation!$L$133)+($E$92*Visualisation!$L$133)+($F$92*Visualisation!$L$133)+($G$92*Visualisation!$L$133)+($H$92*Visualisation!$L$133)+($I$92*Visualisation!$L$133)+($J$92*Visualisation!$L$133)+($K$92*Visualisation!$L$133)+($L$92*Visualisation!$L$133)+($M$92*Visualisation!$L$133)+($N$92*Visualisation!$L$133)+($O$92*Visualisation!$L$133)+($P$92*Visualisation!$L$133)+($Q$92*Visualisation!$L$133)+($R$92*Visualisation!$L$133)</f>
        <v>0</v>
      </c>
      <c r="CT191" s="2"/>
      <c r="CV191" s="21">
        <f>(($O$81*Visualisation!$L$133)+($O$82*Visualisation!$L$133)+($O$83*Visualisation!$L$133)+($O$84*Visualisation!$L$133)+($O$85*Visualisation!$L$133)+($O$86*Visualisation!$L$133)+($O$87*Visualisation!$L$133)+($O$88*Visualisation!$L$133)+($O$89*Visualisation!$L$133)+($O$90*Visualisation!$L$133)+($O$91*Visualisation!$L$133)+($O$92*Visualisation!$L$133)+($O$93*Visualisation!$L$133)+($O$94*Visualisation!$L$133)+($O$95*Visualisation!$L$133)+($O$96*Visualisation!$L$133))*$BD$86</f>
        <v>0</v>
      </c>
      <c r="CW191" s="21">
        <f>($C$93*Visualisation!$L$133)+($D$93*Visualisation!$L$133)+($E$93*Visualisation!$L$133)+($F$93*Visualisation!$L$133)+($G$93*Visualisation!$L$133)+($H$93*Visualisation!$L$133)+($I$93*Visualisation!$L$133)+($J$93*Visualisation!$L$133)+($K$93*Visualisation!$L$133)+($L$93*Visualisation!$L$133)+($M$93*Visualisation!$L$133)+($N$93*Visualisation!$L$133)+($O$93*Visualisation!$L$133)+($P$93*Visualisation!$L$133)+($Q$93*Visualisation!$L$133)+($R$93*Visualisation!$L$133)</f>
        <v>0</v>
      </c>
      <c r="CX191" s="2"/>
      <c r="CZ191" s="21">
        <f>(($P$81*Visualisation!$L$133)+($P$82*Visualisation!$L$133)+($P$83*Visualisation!$L$133)+($P$84*Visualisation!$L$133)+($P$85*Visualisation!$L$133)+($P$86*Visualisation!$L$133)+($P$87*Visualisation!$L$133)+($P$88*Visualisation!$L$133)+($P$89*Visualisation!$L$133)+($P$90*Visualisation!$L$133)+($P$91*Visualisation!$L$133)+($P$92*Visualisation!$L$133)+($P$93*Visualisation!$L$133)+($P$94*Visualisation!$L$133)+($P$95*Visualisation!$L$133)+($P$96*Visualisation!$L$133))*$BD$86</f>
        <v>0</v>
      </c>
      <c r="DA191" s="21">
        <f>($C$94*Visualisation!$L$133)+($D$94*Visualisation!$L$133)+($E$94*Visualisation!$L$133)+($F$94*Visualisation!$L$133)+($G$94*Visualisation!$L$133)+($H$94*Visualisation!$L$133)+($I$94*Visualisation!$L$133)+($J$94*Visualisation!$L$133)+($K$94*Visualisation!$L$133)+($L$94*Visualisation!$L$133)+($M$94*Visualisation!$L$133)+($N$94*Visualisation!$L$133)+($O$94*Visualisation!$L$133)+($P$94*Visualisation!$L$133)+($Q$94*Visualisation!$L$133)+($R$94*Visualisation!$L$133)</f>
        <v>0</v>
      </c>
      <c r="DB191" s="2"/>
      <c r="DD191" s="21">
        <f>(($Q$81*Visualisation!$L$133)+($Q$82*Visualisation!$L$133)+($Q$83*Visualisation!$L$133)+($Q$84*Visualisation!$L$133)+($Q$85*Visualisation!$L$133)+($Q$86*Visualisation!$L$133)+($Q$87*Visualisation!$L$133)+($Q$88*Visualisation!$L$133)+($Q$89*Visualisation!$L$133)+($Q$90*Visualisation!$L$133)+($Q$91*Visualisation!$L$133)+($Q$92*Visualisation!$L$133)+($Q$93*Visualisation!$L$133)+($Q$94*Visualisation!$L$133)+($Q$95*Visualisation!$L$133)+($Q$96*Visualisation!$L$133))*$BD$86</f>
        <v>0</v>
      </c>
      <c r="DE191" s="21">
        <f>($C$95*Visualisation!$L$133)+($D$95*Visualisation!$L$133)+($E$95*Visualisation!$L$133)+($F$95*Visualisation!$L$133)+($G$95*Visualisation!$L$133)+($H$95*Visualisation!$L$133)+($I$95*Visualisation!$L$133)+($J$95*Visualisation!$L$133)+($K$95*Visualisation!$L$133)+($L$95*Visualisation!$L$133)+($M$95*Visualisation!$L$133)+($N$95*Visualisation!$L$133)+($O$95*Visualisation!$L$133)+($P$95*Visualisation!$L$133)+($Q$95*Visualisation!$L$133)+($R$95*Visualisation!$L$133)</f>
        <v>0</v>
      </c>
      <c r="DF191" s="2"/>
      <c r="DH191" s="21">
        <f>(($R$81*Visualisation!$L$133)+($R$82*Visualisation!$L$133)+($R$83*Visualisation!$L$133)+($R$84*Visualisation!$L$133)+($R$85*Visualisation!$L$133)+($R$86*Visualisation!$L$133)+($R$87*Visualisation!$L$133)+($R$88*Visualisation!$L$133)+($R$89*Visualisation!$L$133)+($R$90*Visualisation!$L$133)+($R$91*Visualisation!$L$133)+($R$92*Visualisation!$L$133)+($R$93*Visualisation!$L$133)+($R$94*Visualisation!$L$133)+($R$95*Visualisation!$L$133)+($R$96*Visualisation!$L$133))*$BD$86</f>
        <v>0</v>
      </c>
      <c r="DI191" s="21">
        <f>($C$96*Visualisation!$L$133)+($D$96*Visualisation!$L$133)+($E$96*Visualisation!$L$133)+($F$96*Visualisation!$L$133)+($G$96*Visualisation!$L$133)+($H$96*Visualisation!$L$133)+($I$96*Visualisation!$L$133)+($J$96*Visualisation!$L$133)+($K$96*Visualisation!$L$133)+($L$96*Visualisation!$L$133)+($M$96*Visualisation!$L$133)+($N$96*Visualisation!$L$133)+($O$96*Visualisation!$L$133)+($P$96*Visualisation!$L$133)+($Q$96*Visualisation!$L$133)+($R$96*Visualisation!$L$133)</f>
        <v>0</v>
      </c>
      <c r="DJ191" s="2"/>
      <c r="DO191" s="253"/>
    </row>
    <row r="192" spans="1:119" ht="15.75">
      <c r="A192" s="35" t="s">
        <v>204</v>
      </c>
      <c r="B192" s="159" t="s">
        <v>236</v>
      </c>
      <c r="C192" s="163">
        <f>IF((Visualisation!$K$69-Visualisation!E$69)&gt;0,(1-(EXP(-(((Visualisation!$K$69-Visualisation!E$69)^2)/(2*($T$185^2)))))),0)</f>
        <v>2.6483056804330163E-2</v>
      </c>
      <c r="D192" s="163">
        <f>IF((Visualisation!$K$69-Visualisation!F$69)&gt;0,(1-(EXP(-(((Visualisation!$K$69-Visualisation!F$69)^2)/(2*($T$185^2)))))),0)</f>
        <v>2.5657285427510779E-2</v>
      </c>
      <c r="E192" s="163">
        <f>IF((Visualisation!$K$69-Visualisation!G$69)&gt;0,(1-(EXP(-(((Visualisation!$K$69-Visualisation!G$69)^2)/(2*($T$185^2)))))),0)</f>
        <v>4.0736912460269448E-2</v>
      </c>
      <c r="F192" s="163">
        <f>IF((Visualisation!$K$69-Visualisation!H$69)&gt;0,(1-(EXP(-(((Visualisation!$K$69-Visualisation!H$69)^2)/(2*($T$185^2)))))),0)</f>
        <v>0</v>
      </c>
      <c r="G192" s="163">
        <f>IF((Visualisation!$K$69-Visualisation!I$69)&gt;0,(1-(EXP(-(((Visualisation!$K$69-Visualisation!I$69)^2)/(2*($T$185^2)))))),0)</f>
        <v>0</v>
      </c>
      <c r="H192" s="163">
        <f>IF((Visualisation!$K$69-Visualisation!J$69)&gt;0,(1-(EXP(-(((Visualisation!$K$69-Visualisation!J$69)^2)/(2*($T$185^2)))))),0)</f>
        <v>0</v>
      </c>
      <c r="I192" s="163">
        <f>IF((Visualisation!$K$69-Visualisation!K$69)&gt;0,(1-(EXP(-(((Visualisation!$K$69-Visualisation!K$69)^2)/(2*($T$185^2)))))),0)</f>
        <v>0</v>
      </c>
      <c r="J192" s="163">
        <f>IF((Visualisation!$K$69-Visualisation!L$69)&gt;0,(1-(EXP(-(((Visualisation!$K$69-Visualisation!L$69)^2)/(2*($T$185^2)))))),0)</f>
        <v>4.0558919289779283E-5</v>
      </c>
      <c r="K192" s="163">
        <f>IF((Visualisation!$K$69-Visualisation!M$69)&gt;0,(1-(EXP(-(((Visualisation!$K$69-Visualisation!M$69)^2)/(2*($T$185^2)))))),0)</f>
        <v>1.8444249242322019E-4</v>
      </c>
      <c r="L192" s="163">
        <f>IF((Visualisation!$K$69-Visualisation!N$69)&gt;0,(1-(EXP(-(((Visualisation!$K$69-Visualisation!N$69)^2)/(2*($T$185^2)))))),0)</f>
        <v>2.8821711140800677E-3</v>
      </c>
      <c r="M192" s="163">
        <f>IF((Visualisation!$K$69-Visualisation!O$69)&gt;0,(1-(EXP(-(((Visualisation!$K$69-Visualisation!O$69)^2)/(2*($T$185^2)))))),0)</f>
        <v>2.0897660878055335E-3</v>
      </c>
      <c r="N192" s="163">
        <f>IF((Visualisation!$K$69-Visualisation!P$69)&gt;0,(1-(EXP(-(((Visualisation!$K$69-Visualisation!P$69)^2)/(2*($T$185^2)))))),0)</f>
        <v>2.3904218514240183E-3</v>
      </c>
      <c r="O192" s="163">
        <f>IF((Visualisation!$K$69-Visualisation!Q$69)&gt;0,(1-(EXP(-(((Visualisation!$K$69-Visualisation!Q$69)^2)/(2*($T$185^2)))))),0)</f>
        <v>0.98724974021990752</v>
      </c>
      <c r="P192" s="163">
        <f>IF((Visualisation!$K$69-Visualisation!R$69)&gt;0,(1-(EXP(-(((Visualisation!$K$69-Visualisation!R$69)^2)/(2*($T$185^2)))))),0)</f>
        <v>1.6772336337154692E-2</v>
      </c>
      <c r="Q192" s="163">
        <f>IF((Visualisation!$K$69-Visualisation!S$69)&gt;0,(1-(EXP(-(((Visualisation!$K$69-Visualisation!S$69)^2)/(2*($T$185^2)))))),0)</f>
        <v>0</v>
      </c>
      <c r="R192" s="163">
        <f>IF((Visualisation!$K$69-Visualisation!T$69)&gt;0,(1-(EXP(-(((Visualisation!$K$69-Visualisation!T$69)^2)/(2*($T$185^2)))))),0)</f>
        <v>2.8995439373524778E-3</v>
      </c>
      <c r="S192" s="1"/>
      <c r="T192" s="1"/>
      <c r="U192" s="1"/>
      <c r="V192" s="1"/>
      <c r="W192" s="249"/>
      <c r="X192" s="2"/>
      <c r="Y192" s="2"/>
      <c r="Z192" s="2"/>
      <c r="AR192" s="2"/>
      <c r="AS192" s="1"/>
      <c r="AT192" s="1"/>
      <c r="AU192" s="1"/>
      <c r="AV192" s="249"/>
      <c r="AX192" s="11"/>
      <c r="AY192" s="225" t="s">
        <v>255</v>
      </c>
      <c r="AZ192" s="21">
        <f>(($C$102*Visualisation!$L$134)+($C$103*Visualisation!$L$134)+($C$104*Visualisation!$L$134)+($C$105*Visualisation!$L$134)+($C$106*Visualisation!$L$134)+($C$107*Visualisation!$L$134)+($C$108*Visualisation!$L$134)+($C$109*Visualisation!$L$134)+($C$110*Visualisation!$L$134)+($C$111*Visualisation!$L$134)+($C$112*Visualisation!$L$134)+($C$113*Visualisation!$L$134)+($C$114*Visualisation!$L$134)+($C$115*Visualisation!$L$134)+($C$116*Visualisation!$L$134)+($C$117*Visualisation!$L$134))*$BD$86</f>
        <v>0</v>
      </c>
      <c r="BA192" s="21">
        <f>($C$102*Visualisation!$L$134)+($D$102*Visualisation!$L$134)+($E$102*Visualisation!$L$134)+($F$102*Visualisation!$L$134)+($G$102*Visualisation!$L$134)+($H$102*Visualisation!$L$134)+($I$102*Visualisation!$L$134)+($J$102*Visualisation!$L$134)+($K$102*Visualisation!$L$134)+($L$102*Visualisation!$L$134)+($M$102*Visualisation!$L$134)+($N$102*Visualisation!$L$134)+($O$102*Visualisation!$L$134)+($P$102*Visualisation!$L$134)+($Q$102*Visualisation!$L$134)+($R$102*Visualisation!$L$134)</f>
        <v>0</v>
      </c>
      <c r="BB192" s="21"/>
      <c r="BC192" s="21"/>
      <c r="BD192" s="21">
        <f>(($D$102*Visualisation!$L$134)+($D$103*Visualisation!$L$134)+($D$104*Visualisation!$L$134)+($D$105*Visualisation!$L$134)+($D$106*Visualisation!$L$134)+($D$107*Visualisation!$L$134)+($D$108*Visualisation!$L$134)+($D$109*Visualisation!$L$134)+($D$110*Visualisation!$L$134)+($D$111*Visualisation!$L$134)+($D$112*Visualisation!$L$134)+($D$113*Visualisation!$L$134)+($D$114*Visualisation!$L$134)+($D$115*Visualisation!$L$134)+($D$116*Visualisation!$L$134)+($D$117*Visualisation!$L$134))*$BD$86</f>
        <v>0</v>
      </c>
      <c r="BE192" s="21">
        <f>($C$103*Visualisation!$L$134)+($D$103*Visualisation!$L$134)+($E$103*Visualisation!$L$134)+($F$103*Visualisation!$L$134)+($G$103*Visualisation!$L$134)+($H$103*Visualisation!$L$134)+($I$103*Visualisation!$L$134)+($J$103*Visualisation!$L$134)+($K$103*Visualisation!$L$134)+($L$103*Visualisation!$L$134)+($M$103*Visualisation!$L$134)+($N$103*Visualisation!$L$134)+($O$103*Visualisation!$L$134)+($P$103*Visualisation!$L$134)+($Q$103*Visualisation!$L$134)+($R$103*Visualisation!$L$134)</f>
        <v>0</v>
      </c>
      <c r="BF192" s="21"/>
      <c r="BG192" s="21"/>
      <c r="BH192" s="21">
        <f>(($E$102*Visualisation!$L$134)+($E$103*Visualisation!$L$134)+($E$104*Visualisation!$L$134)+($E$105*Visualisation!$L$134)+($E$106*Visualisation!$L$134)+($E$107*Visualisation!$L$134)+($E$108*Visualisation!$L$134)+($E$109*Visualisation!$L$134)+($E$110*Visualisation!$L$134)+($E$111*Visualisation!$L$134)+($E$112*Visualisation!$L$134)+($E$113*Visualisation!$L$134)+($E$114*Visualisation!$L$134)+($E$115*Visualisation!$L$134)+($E$116*Visualisation!$L$134)+($E$117*Visualisation!$L$134))*$BD$86</f>
        <v>0</v>
      </c>
      <c r="BI192" s="21">
        <f>($C$104*Visualisation!$L$134)+($D$104*Visualisation!$L$134)+($E$104*Visualisation!$L$134)+($F$104*Visualisation!$L$134)+($G$104*Visualisation!$L$134)+($H$104*Visualisation!$L$134)+($I$104*Visualisation!$L$134)+($J$104*Visualisation!$L$134)+($K$104*Visualisation!$L$134)+($L$104*Visualisation!$L$134)+($M$104*Visualisation!$L$134)+($N$104*Visualisation!$L$134)+($O$104*Visualisation!$L$134)+($P$104*Visualisation!$L$134)+($Q$104*Visualisation!$L$134)+($R$104*Visualisation!$L$134)</f>
        <v>0</v>
      </c>
      <c r="BJ192" s="21"/>
      <c r="BK192" s="21"/>
      <c r="BL192" s="21">
        <f>(($F$102*Visualisation!$L$134)+($F$103*Visualisation!$L$134)+($F$104*Visualisation!$L$134)+($F$105*Visualisation!$L$134)+($F$106*Visualisation!$L$134)+($F$107*Visualisation!$L$134)+($F$108*Visualisation!$L$134)+($F$109*Visualisation!$L$134)+($F$110*Visualisation!$L$134)+($F$111*Visualisation!$L$134)+($F$112*Visualisation!$L$134)+($F$113*Visualisation!$L$134)+($F$114*Visualisation!$L$134)+($F$115*Visualisation!$L$134)+($F$116*Visualisation!$L$134)+($F$117*Visualisation!$L$134))*$BD$86</f>
        <v>0</v>
      </c>
      <c r="BM192" s="21">
        <f>($C$105*Visualisation!$L$134)+($D$105*Visualisation!$L$134)+($E$105*Visualisation!$L$134)+($F$105*Visualisation!$L$134)+($G$105*Visualisation!$L$134)+($H$105*Visualisation!$L$134)+($I$105*Visualisation!$L$134)+($J$105*Visualisation!$L$134)+($K$105*Visualisation!$L$134)+($L$105*Visualisation!$L$134)+($M$105*Visualisation!$L$134)+($N$105*Visualisation!$L$134)+($O$105*Visualisation!$L$134)+($P$105*Visualisation!$L$134)+($Q$105*Visualisation!$L$134)+($R$105*Visualisation!$L$134)</f>
        <v>0</v>
      </c>
      <c r="BN192" s="21"/>
      <c r="BO192" s="21"/>
      <c r="BP192" s="21">
        <f>(($G$102*Visualisation!$L$134)+($G$103*Visualisation!$L$134)+($G$104*Visualisation!$L$134)+($G$105*Visualisation!$L$134)+($G$106*Visualisation!$L$134)+($G$107*Visualisation!$L$134)+($G$108*Visualisation!$L$134)+($G$109*Visualisation!$L$134)+($G$110*Visualisation!$L$134)+($G$111*Visualisation!$L$134)+($G$112*Visualisation!$L$134)+($G$113*Visualisation!$L$134)+($G$114*Visualisation!$L$134)+($G$115*Visualisation!$L$134)+($G$116*Visualisation!$L$134)+($G$117*Visualisation!$L$134))*$BD$86</f>
        <v>0</v>
      </c>
      <c r="BQ192" s="21">
        <f>($C$106*Visualisation!$L$134)+($D$106*Visualisation!$L$134)+($E$106*Visualisation!$L$134)+($F$106*Visualisation!$L$134)+($G$106*Visualisation!$L$134)+($H$106*Visualisation!$L$134)+($I$106*Visualisation!$L$134)+($J$106*Visualisation!$L$134)+($K$106*Visualisation!$L$134)+($L$106*Visualisation!$L$134)+($M$106*Visualisation!$L$134)+($N$106*Visualisation!$L$134)+($O$106*Visualisation!$L$134)+($P$106*Visualisation!$L$134)+($Q$106*Visualisation!$L$134)+($R$106*Visualisation!$L$134)</f>
        <v>0</v>
      </c>
      <c r="BR192" s="21"/>
      <c r="BS192" s="21"/>
      <c r="BT192" s="21">
        <f>(($H$102*Visualisation!$L$134)+($H$103*Visualisation!$L$134)+($H$104*Visualisation!$L$134)+($H$105*Visualisation!$L$134)+($H$106*Visualisation!$L$134)+($H$107*Visualisation!$L$134)+($H$108*Visualisation!$L$134)+($H$109*Visualisation!$L$134)+($H$110*Visualisation!$L$134)+($H$111*Visualisation!$L$134)+($H$112*Visualisation!$L$134)+($H$113*Visualisation!$L$134)+($H$114*Visualisation!$L$134)+($H$115*Visualisation!$L$134)+($H$116*Visualisation!$L$134)+($H$117*Visualisation!$L$134))*$BD$86</f>
        <v>0</v>
      </c>
      <c r="BU192" s="21">
        <f>($C$107*Visualisation!$L$134)+($D$107*Visualisation!$L$134)+($E$107*Visualisation!$L$134)+($F$107*Visualisation!$L$134)+($G$107*Visualisation!$L$134)+($H$107*Visualisation!$L$134)+($I$107*Visualisation!$L$134)+($J$107*Visualisation!$L$134)+($K$107*Visualisation!$L$134)+($L$107*Visualisation!$L$134)+($M$107*Visualisation!$L$134)+($N$107*Visualisation!$L$134)+($O$107*Visualisation!$L$134)+($P$107*Visualisation!$L$134)+($Q$107*Visualisation!$L$134)+($R$107*Visualisation!$L$134)</f>
        <v>0</v>
      </c>
      <c r="BV192" s="21"/>
      <c r="BW192" s="21"/>
      <c r="BX192" s="21">
        <f>(($I$102*Visualisation!$L$134)+($I$103*Visualisation!$L$134)+($I$104*Visualisation!$L$134)+($I$105*Visualisation!$L$134)+($I$106*Visualisation!$L$134)+($I$107*Visualisation!$L$134)+($I$108*Visualisation!$L$134)+($I$109*Visualisation!$L$134)+($I$110*Visualisation!$L$134)+($I$111*Visualisation!$L$134)+($I$112*Visualisation!$L$134)+($I$113*Visualisation!$L$134)+($I$114*Visualisation!$L$134)+($I$115*Visualisation!$L$134)+($I$116*Visualisation!$L$134)+($I$117*Visualisation!$L$134))*$BD$86</f>
        <v>0</v>
      </c>
      <c r="BY192" s="21">
        <f>($C$108*Visualisation!$L$134)+($D$108*Visualisation!$L$134)+($E$108*Visualisation!$L$134)+($F$108*Visualisation!$L$134)+($G$108*Visualisation!$L$134)+($H$108*Visualisation!$L$134)+($I$108*Visualisation!$L$134)+($J$108*Visualisation!$L$134)+($K$108*Visualisation!$L$134)+($L$108*Visualisation!$L$134)+($M$108*Visualisation!$L$134)+($N$108*Visualisation!$L$134)+($O$108*Visualisation!$L$134)+($P$108*Visualisation!$L$134)+($Q$108*Visualisation!$L$134)+($R$108*Visualisation!$L$134)</f>
        <v>0</v>
      </c>
      <c r="BZ192" s="2"/>
      <c r="CB192" s="21">
        <f>(($J$102*Visualisation!$L$134)+($J$103*Visualisation!$L$134)+($J$104*Visualisation!$L$134)+($J$105*Visualisation!$L$134)+($J$106*Visualisation!$L$134)+($J$107*Visualisation!$L$134)+($J$108*Visualisation!$L$134)+($J$109*Visualisation!$L$134)+($J$110*Visualisation!$L$134)+($J$111*Visualisation!$L$134)+($J$112*Visualisation!$L$134)+($J$113*Visualisation!$L$134)+($J$114*Visualisation!$L$134)+($J$115*Visualisation!$L$134)+($J$116*Visualisation!$L$134)+($J$117*Visualisation!$L$134))*$BD$86</f>
        <v>0</v>
      </c>
      <c r="CC192" s="21">
        <f>($C$109*Visualisation!$L$134)+($D$109*Visualisation!$L$134)+($E$109*Visualisation!$L$134)+($F$109*Visualisation!$L$134)+($G$109*Visualisation!$L$134)+($H$109*Visualisation!$L$134)+($I$109*Visualisation!$L$134)+($J$109*Visualisation!$L$134)+($K$109*Visualisation!$L$134)+($L$109*Visualisation!$L$134)+($M$109*Visualisation!$L$134)+($N$109*Visualisation!$L$134)+($O$109*Visualisation!$L$134)+($P$109*Visualisation!$L$134)+($Q$109*Visualisation!$L$134)+($R$109*Visualisation!$L$134)</f>
        <v>0</v>
      </c>
      <c r="CD192" s="2"/>
      <c r="CF192" s="21">
        <f>(($K$102*Visualisation!$L$134)+($K$103*Visualisation!$L$134)+($K$104*Visualisation!$L$134)+($K$105*Visualisation!$L$134)+($K$106*Visualisation!$L$134)+($K$107*Visualisation!$L$134)+($K$108*Visualisation!$L$134)+($K$109*Visualisation!$L$134)+($K$110*Visualisation!$L$134)+($K$111*Visualisation!$L$134)+($K$112*Visualisation!$L$134)+($K$113*Visualisation!$L$134)+($K$114*Visualisation!$L$134)+($K$115*Visualisation!$L$134)+($K$116*Visualisation!$L$134)+($K$117*Visualisation!$L$134))*$BD$86</f>
        <v>0</v>
      </c>
      <c r="CG192" s="21">
        <f>($C$110*Visualisation!$L$134)+($D$110*Visualisation!$L$134)+($E$110*Visualisation!$L$134)+($F$110*Visualisation!$L$134)+($G$110*Visualisation!$L$134)+($H$110*Visualisation!$L$134)+($I$110*Visualisation!$L$134)+($J$110*Visualisation!$L$134)+($K$110*Visualisation!$L$134)+($L$110*Visualisation!$L$134)+($M$110*Visualisation!$L$134)+($N$110*Visualisation!$L$134)+($O$110*Visualisation!$L$134)+($P$110*Visualisation!$L$134)+($Q$110*Visualisation!$L$134)+($R$110*Visualisation!$L$134)</f>
        <v>0</v>
      </c>
      <c r="CH192" s="2"/>
      <c r="CJ192" s="21">
        <f>(($L$102*Visualisation!$L$134)+($L$103*Visualisation!$L$134)+($L$104*Visualisation!$L$134)+($L$105*Visualisation!$L$134)+($L$106*Visualisation!$L$134)+($L$107*Visualisation!$L$134)+($L$108*Visualisation!$L$134)+($L$109*Visualisation!$L$134)+($L$110*Visualisation!$L$134)+($L$111*Visualisation!$L$134)+($L$112*Visualisation!$L$134)+($L$113*Visualisation!$L$134)+($L$114*Visualisation!$L$134)+($L$115*Visualisation!$L$134)+($L$116*Visualisation!$L$134)+($L$117*Visualisation!$L$134))*$BD$86</f>
        <v>0</v>
      </c>
      <c r="CK192" s="21">
        <f>($C$111*Visualisation!$L$134)+($D$111*Visualisation!$L$134)+($E$111*Visualisation!$L$134)+($F$111*Visualisation!$L$134)+($G$111*Visualisation!$L$134)+($H$111*Visualisation!$L$134)+($I$111*Visualisation!$L$134)+($J$111*Visualisation!$L$134)+($K$111*Visualisation!$L$134)+($L$111*Visualisation!$L$134)+($M$111*Visualisation!$L$134)+($N$111*Visualisation!$L$134)+($O$111*Visualisation!$L$134)+($P$111*Visualisation!$L$134)+($Q$111*Visualisation!$L$134)+($R$111*Visualisation!$L$134)</f>
        <v>0</v>
      </c>
      <c r="CL192" s="2"/>
      <c r="CN192" s="21">
        <f>(($M$102*Visualisation!$L$134)+($M$103*Visualisation!$L$134)+($M$104*Visualisation!$L$134)+($M$105*Visualisation!$L$134)+($M$106*Visualisation!$L$134)+($M$107*Visualisation!$L$134)+($M$108*Visualisation!$L$134)+($M$109*Visualisation!$L$134)+($M$110*Visualisation!$L$134)+($M$111*Visualisation!$L$134)+($M$112*Visualisation!$L$134)+($M$113*Visualisation!$L$134)+($M$114*Visualisation!$L$134)+($M$115*Visualisation!$L$134)+($M$116*Visualisation!$L$134)+($M$117*Visualisation!$L$134))*$BD$86</f>
        <v>0</v>
      </c>
      <c r="CO192" s="21">
        <f>($C$112*Visualisation!$L$134)+($D$112*Visualisation!$L$134)+($E$112*Visualisation!$L$134)+($F$112*Visualisation!$L$134)+($G$112*Visualisation!$L$134)+($H$112*Visualisation!$L$134)+($I$112*Visualisation!$L$134)+($J$112*Visualisation!$L$134)+($K$112*Visualisation!$L$134)+($L$112*Visualisation!$L$134)+($M$112*Visualisation!$L$134)+($N$112*Visualisation!$L$134)+($O$112*Visualisation!$L$134)+($P$112*Visualisation!$L$134)+($Q$112*Visualisation!$L$134)+($R$112*Visualisation!$L$134)</f>
        <v>0</v>
      </c>
      <c r="CP192" s="2"/>
      <c r="CR192" s="21">
        <f>(($N$102*Visualisation!$L$134)+($N$103*Visualisation!$L$134)+($N$104*Visualisation!$L$134)+($N$105*Visualisation!$L$134)+($N$106*Visualisation!$L$134)+($N$107*Visualisation!$L$134)+($N$108*Visualisation!$L$134)+($N$109*Visualisation!$L$134)+($N$110*Visualisation!$L$134)+($N$111*Visualisation!$L$134)+($N$112*Visualisation!$L$134)+($N$113*Visualisation!$L$134)+($N$114*Visualisation!$L$134)+($N$115*Visualisation!$L$134)+($N$116*Visualisation!$L$134)+($N$117*Visualisation!$L$134))*$BD$86</f>
        <v>0</v>
      </c>
      <c r="CS192" s="21">
        <f>($C$113*Visualisation!$L$134)+($D$113*Visualisation!$L$134)+($E$113*Visualisation!$L$134)+($F$113*Visualisation!$L$134)+($G$113*Visualisation!$L$134)+($H$113*Visualisation!$L$134)+($I$113*Visualisation!$L$134)+($J$113*Visualisation!$L$134)+($K$113*Visualisation!$L$134)+($L$113*Visualisation!$L$134)+($M$113*Visualisation!$L$134)+($N$113*Visualisation!$L$134)+($O$113*Visualisation!$L$134)+($P$113*Visualisation!$L$134)+($Q$113*Visualisation!$L$134)+($R$113*Visualisation!$L$134)</f>
        <v>0</v>
      </c>
      <c r="CT192" s="2"/>
      <c r="CV192" s="21">
        <f>(($O$102*Visualisation!$L$134)+($O$103*Visualisation!$L$134)+($O$104*Visualisation!$L$134)+($O$105*Visualisation!$L$134)+($O$106*Visualisation!$L$134)+($O$107*Visualisation!$L$134)+($O$108*Visualisation!$L$134)+($O$109*Visualisation!$L$134)+($O$110*Visualisation!$L$134)+($O$111*Visualisation!$L$134)+($O$112*Visualisation!$L$134)+($O$113*Visualisation!$L$134)+($O$114*Visualisation!$L$134)+($O$115*Visualisation!$L$134)+($O$116*Visualisation!$L$134)+($O$117*Visualisation!$L$134))*$BD$86</f>
        <v>0</v>
      </c>
      <c r="CW192" s="21">
        <f>($C$114*Visualisation!$L$134)+($D$114*Visualisation!$L$134)+($E$114*Visualisation!$L$134)+($F$114*Visualisation!$L$134)+($G$114*Visualisation!$L$134)+($H$114*Visualisation!$L$134)+($I$114*Visualisation!$L$134)+($J$114*Visualisation!$L$134)+($K$114*Visualisation!$L$134)+($L$114*Visualisation!$L$134)+($M$114*Visualisation!$L$134)+($N$114*Visualisation!$L$134)+($O$114*Visualisation!$L$134)+($P$114*Visualisation!$L$134)+($Q$114*Visualisation!$L$134)+($R$114*Visualisation!$L$134)</f>
        <v>0</v>
      </c>
      <c r="CX192" s="2"/>
      <c r="CZ192" s="21">
        <f>(($P$102*Visualisation!$L$134)+($P$103*Visualisation!$L$134)+($P$104*Visualisation!$L$134)+($P$105*Visualisation!$L$134)+($P$106*Visualisation!$L$134)+($P$107*Visualisation!$L$134)+($P$108*Visualisation!$L$134)+($P$109*Visualisation!$L$134)+($P$110*Visualisation!$L$134)+($P$111*Visualisation!$L$134)+($P$112*Visualisation!$L$134)+($P$113*Visualisation!$L$134)+($P$114*Visualisation!$L$134)+($P$115*Visualisation!$L$134)+($P$116*Visualisation!$L$134)+($P$117*Visualisation!$L$134))*$BD$86</f>
        <v>0</v>
      </c>
      <c r="DA192" s="21">
        <f>($C$115*Visualisation!$L$134)+($D$115*Visualisation!$L$134)+($E$115*Visualisation!$L$134)+($F$115*Visualisation!$L$134)+($G$115*Visualisation!$L$134)+($H$115*Visualisation!$L$134)+($I$115*Visualisation!$L$134)+($J$115*Visualisation!$L$134)+($K$115*Visualisation!$L$134)+($L$115*Visualisation!$L$134)+($M$115*Visualisation!$L$134)+($N$115*Visualisation!$L$134)+($O$115*Visualisation!$L$134)+($P$115*Visualisation!$L$134)+($Q$115*Visualisation!$L$134)+($R$115*Visualisation!$L$134)</f>
        <v>0</v>
      </c>
      <c r="DB192" s="2"/>
      <c r="DD192" s="21">
        <f>(($Q$102*Visualisation!$L$134)+($Q$103*Visualisation!$L$134)+($Q$104*Visualisation!$L$134)+($Q$105*Visualisation!$L$134)+($Q$106*Visualisation!$L$134)+($Q$107*Visualisation!$L$134)+($Q$108*Visualisation!$L$134)+($Q$109*Visualisation!$L$134)+($Q$110*Visualisation!$L$134)+($Q$111*Visualisation!$L$134)+($Q$112*Visualisation!$L$134)+($Q$113*Visualisation!$L$134)+($Q$114*Visualisation!$L$134)+($Q$115*Visualisation!$L$134)+($Q$116*Visualisation!$L$134)+($Q$117*Visualisation!$L$134))*$BD$86</f>
        <v>0</v>
      </c>
      <c r="DE192" s="21">
        <f>($C$116*Visualisation!$L$134)+($D$116*Visualisation!$L$134)+($E$116*Visualisation!$L$134)+($F$116*Visualisation!$L$134)+($G$116*Visualisation!$L$134)+($H$116*Visualisation!$L$134)+($I$116*Visualisation!$L$134)+($J$116*Visualisation!$L$134)+($K$116*Visualisation!$L$134)+($L$116*Visualisation!$L$134)+($M$116*Visualisation!$L$134)+($N$116*Visualisation!$L$134)+($O$116*Visualisation!$L$134)+($P$116*Visualisation!$L$134)+($Q$116*Visualisation!$L$134)+($R$116*Visualisation!$L$134)</f>
        <v>0</v>
      </c>
      <c r="DF192" s="2"/>
      <c r="DH192" s="21">
        <f>(($R$102*Visualisation!$L$134)+($R$103*Visualisation!$L$134)+($R$104*Visualisation!$L$134)+($R$105*Visualisation!$L$134)+($R$106*Visualisation!$L$134)+($R$107*Visualisation!$L$134)+($R$108*Visualisation!$L$134)+($R$109*Visualisation!$L$134)+($R$110*Visualisation!$L$134)+($R$111*Visualisation!$L$134)+($R$112*Visualisation!$L$134)+($R$113*Visualisation!$L$134)+($R$114*Visualisation!$L$134)+($R$115*Visualisation!$L$134)+($R$116*Visualisation!$L$134)+($R$117*Visualisation!$L$134))*$BD$86</f>
        <v>0</v>
      </c>
      <c r="DI192" s="21">
        <f>($C$117*Visualisation!$L$134)+($D$117*Visualisation!$L$134)+($E$117*Visualisation!$L$134)+($F$117*Visualisation!$L$134)+($G$117*Visualisation!$L$134)+($H$117*Visualisation!$L$134)+($I$117*Visualisation!$L$134)+($J$117*Visualisation!$L$134)+($K$117*Visualisation!$L$134)+($L$117*Visualisation!$L$134)+($M$117*Visualisation!$L$134)+($N$117*Visualisation!$L$134)+($O$117*Visualisation!$L$134)+($P$117*Visualisation!$L$134)+($Q$117*Visualisation!$L$134)+($R$117*Visualisation!$L$134)</f>
        <v>0</v>
      </c>
      <c r="DJ192" s="2"/>
      <c r="DO192" s="253"/>
    </row>
    <row r="193" spans="1:119" ht="15.75">
      <c r="A193" s="28" t="s">
        <v>73</v>
      </c>
      <c r="B193" s="159" t="s">
        <v>290</v>
      </c>
      <c r="C193" s="163">
        <f>IF((Visualisation!$L$69-Visualisation!E$69)&gt;0,(1-(EXP(-(((Visualisation!$L$69-Visualisation!E$69)^2)/(2*($T$185^2)))))),0)</f>
        <v>2.448902203411818E-2</v>
      </c>
      <c r="D193" s="163">
        <f>IF((Visualisation!$L$69-Visualisation!F$69)&gt;0,(1-(EXP(-(((Visualisation!$L$69-Visualisation!F$69)^2)/(2*($T$185^2)))))),0)</f>
        <v>2.369399712824094E-2</v>
      </c>
      <c r="E193" s="163">
        <f>IF((Visualisation!$L$69-Visualisation!G$69)&gt;0,(1-(EXP(-(((Visualisation!$L$69-Visualisation!G$69)^2)/(2*($T$185^2)))))),0)</f>
        <v>3.828090352955682E-2</v>
      </c>
      <c r="F193" s="163">
        <f>IF((Visualisation!$L$69-Visualisation!H$69)&gt;0,(1-(EXP(-(((Visualisation!$L$69-Visualisation!H$69)^2)/(2*($T$185^2)))))),0)</f>
        <v>0</v>
      </c>
      <c r="G193" s="163">
        <f>IF((Visualisation!$L$69-Visualisation!I$69)&gt;0,(1-(EXP(-(((Visualisation!$L$69-Visualisation!I$69)^2)/(2*($T$185^2)))))),0)</f>
        <v>0</v>
      </c>
      <c r="H193" s="163">
        <f>IF((Visualisation!$L$69-Visualisation!J$69)&gt;0,(1-(EXP(-(((Visualisation!$L$69-Visualisation!J$69)^2)/(2*($T$185^2)))))),0)</f>
        <v>0</v>
      </c>
      <c r="I193" s="163">
        <f>IF((Visualisation!$L$69-Visualisation!K$69)&gt;0,(1-(EXP(-(((Visualisation!$L$69-Visualisation!K$69)^2)/(2*($T$185^2)))))),0)</f>
        <v>0</v>
      </c>
      <c r="J193" s="163">
        <f>IF((Visualisation!$L$69-Visualisation!L$69)&gt;0,(1-(EXP(-(((Visualisation!$L$69-Visualisation!L$69)^2)/(2*($T$185^2)))))),0)</f>
        <v>0</v>
      </c>
      <c r="K193" s="163">
        <f>IF((Visualisation!$L$69-Visualisation!M$69)&gt;0,(1-(EXP(-(((Visualisation!$L$69-Visualisation!M$69)^2)/(2*($T$185^2)))))),0)</f>
        <v>5.2025061895166758E-5</v>
      </c>
      <c r="L193" s="163">
        <f>IF((Visualisation!$L$69-Visualisation!N$69)&gt;0,(1-(EXP(-(((Visualisation!$L$69-Visualisation!N$69)^2)/(2*($T$185^2)))))),0)</f>
        <v>2.2400729251520479E-3</v>
      </c>
      <c r="M193" s="163">
        <f>IF((Visualisation!$L$69-Visualisation!O$69)&gt;0,(1-(EXP(-(((Visualisation!$L$69-Visualisation!O$69)^2)/(2*($T$185^2)))))),0)</f>
        <v>1.5487346646059219E-3</v>
      </c>
      <c r="N193" s="163">
        <f>IF((Visualisation!$L$69-Visualisation!P$69)&gt;0,(1-(EXP(-(((Visualisation!$L$69-Visualisation!P$69)^2)/(2*($T$185^2)))))),0)</f>
        <v>1.8090805939448007E-3</v>
      </c>
      <c r="O193" s="163">
        <f>IF((Visualisation!$L$69-Visualisation!Q$69)&gt;0,(1-(EXP(-(((Visualisation!$L$69-Visualisation!Q$69)^2)/(2*($T$185^2)))))),0)</f>
        <v>0.98690652410498003</v>
      </c>
      <c r="P193" s="163">
        <f>IF((Visualisation!$L$69-Visualisation!R$69)&gt;0,(1-(EXP(-(((Visualisation!$L$69-Visualisation!R$69)^2)/(2*($T$185^2)))))),0)</f>
        <v>1.5182151576830338E-2</v>
      </c>
      <c r="Q193" s="163">
        <f>IF((Visualisation!$L$69-Visualisation!S$69)&gt;0,(1-(EXP(-(((Visualisation!$L$69-Visualisation!S$69)^2)/(2*($T$185^2)))))),0)</f>
        <v>0</v>
      </c>
      <c r="R193" s="163">
        <f>IF((Visualisation!$L$69-Visualisation!T$69)&gt;0,(1-(EXP(-(((Visualisation!$L$69-Visualisation!T$69)^2)/(2*($T$185^2)))))),0)</f>
        <v>2.2553993064627909E-3</v>
      </c>
      <c r="S193" s="1"/>
      <c r="T193" s="1"/>
      <c r="U193" s="1"/>
      <c r="V193" s="1"/>
      <c r="W193" s="249"/>
      <c r="X193" s="2"/>
      <c r="Y193" s="2"/>
      <c r="Z193" s="2"/>
      <c r="AR193" s="2"/>
      <c r="AS193" s="1"/>
      <c r="AT193" s="1"/>
      <c r="AU193" s="1"/>
      <c r="AV193" s="249"/>
      <c r="AX193" s="11"/>
      <c r="AY193" s="225" t="s">
        <v>256</v>
      </c>
      <c r="AZ193" s="21">
        <f>(($C$123*Visualisation!$L$135)+($C$124*Visualisation!$L$135)+($C$125*Visualisation!$L$135)+($C$126*Visualisation!$L$135)+($C$127*Visualisation!$L$135)+($C$128*Visualisation!$L$135)+($C$129*Visualisation!$L$135)+($C$130*Visualisation!$L$135)+($C$131*Visualisation!$L$135)+($C$132*Visualisation!$L$135)+($C$133*Visualisation!$L$135)+($C$134*Visualisation!$L$135)+($C$135*Visualisation!$L$135)+($C$136*Visualisation!$L$135)+($C$137*Visualisation!$L$135)+($C$138*Visualisation!$L$135))*$BD$86</f>
        <v>0</v>
      </c>
      <c r="BA193" s="21">
        <f>($C$123*Visualisation!$L$135)+($D$123*Visualisation!$L$135)+($E$123*Visualisation!$L$135)+($F$123*Visualisation!$L$135)+($G$123*Visualisation!$L$135)+($H$123*Visualisation!$L$135)+($I$123*Visualisation!$L$135)+($J$123*Visualisation!$L$135)+($K$123*Visualisation!$L$135)+($L$123*Visualisation!$L$135)+($M$123*Visualisation!$L$135)+($N$123*Visualisation!$L$135)+($O$123*Visualisation!$L$135)+($P$123*Visualisation!$L$135)+($Q$123*Visualisation!$L$135)+($R$123*Visualisation!$L$135)</f>
        <v>0</v>
      </c>
      <c r="BB193" s="21"/>
      <c r="BC193" s="21"/>
      <c r="BD193" s="21">
        <f>(($D$123*Visualisation!$L$135)+($D$124*Visualisation!$L$135)+($D$125*Visualisation!$L$135)+($D$126*Visualisation!$L$135)+($D$127*Visualisation!$L$135)+($D$128*Visualisation!$L$135)+($D$129*Visualisation!$L$135)+($D$130*Visualisation!$L$135)+($D$131*Visualisation!$L$135)+($D$132*Visualisation!$L$135)+($D$133*Visualisation!$L$135)+($D$134*Visualisation!$L$135)+($D$135*Visualisation!$L$135)+($D$136*Visualisation!$L$135)+($D$137*Visualisation!$L$135)+($D$138*Visualisation!$L$135))*$BD$86</f>
        <v>0</v>
      </c>
      <c r="BE193" s="21">
        <f>($C$124*Visualisation!$L$135)+($D$124*Visualisation!$L$135)+($E$124*Visualisation!$L$135)+($F$124*Visualisation!$L$135)+($G$124*Visualisation!$L$135)+($H$124*Visualisation!$L$135)+($I$124*Visualisation!$L$135)+($J$124*Visualisation!$L$135)+($K$124*Visualisation!$L$135)+($L$124*Visualisation!$L$135)+($M$124*Visualisation!$L$135)+($N$124*Visualisation!$L$135)+($O$124*Visualisation!$L$135)+($P$124*Visualisation!$L$135)+($Q$124*Visualisation!$L$135)+($R$124*Visualisation!$L$135)</f>
        <v>0</v>
      </c>
      <c r="BF193" s="21"/>
      <c r="BG193" s="21"/>
      <c r="BH193" s="21">
        <f>(($E$123*Visualisation!$L$135)+($E$124*Visualisation!$L$135)+($E$125*Visualisation!$L$135)+($E$126*Visualisation!$L$135)+($E$127*Visualisation!$L$135)+($E$128*Visualisation!$L$135)+($E$129*Visualisation!$L$135)+($E$130*Visualisation!$L$135)+($E$131*Visualisation!$L$135)+($E$132*Visualisation!$L$135)+($E$133*Visualisation!$L$135)+($E$134*Visualisation!$L$135)+($E$135*Visualisation!$L$135)+($E$136*Visualisation!$L$135)+($E$137*Visualisation!$L$135)+($E$138*Visualisation!$L$135))*$BD$86</f>
        <v>0</v>
      </c>
      <c r="BI193" s="21">
        <f>($C$125*Visualisation!$L$135)+($D$125*Visualisation!$L$135)+($E$125*Visualisation!$L$135)+($F$125*Visualisation!$L$135)+($G$125*Visualisation!$L$135)+($H$125*Visualisation!$L$135)+($I$125*Visualisation!$L$135)+($J$125*Visualisation!$L$135)+($K$125*Visualisation!$L$135)+($L$125*Visualisation!$L$135)+($M$125*Visualisation!$L$135)+($N$125*Visualisation!$L$135)+($O$125*Visualisation!$L$135)+($P$125*Visualisation!$L$135)+($Q$125*Visualisation!$L$135)+($R$125*Visualisation!$L$135)</f>
        <v>0</v>
      </c>
      <c r="BJ193" s="21"/>
      <c r="BK193" s="21"/>
      <c r="BL193" s="21">
        <f>(($F$123*Visualisation!$L$135)+($F$124*Visualisation!$L$135)+($F$125*Visualisation!$L$135)+($F$126*Visualisation!$L$135)+($F$127*Visualisation!$L$135)+($F$128*Visualisation!$L$135)+($F$129*Visualisation!$L$135)+($F$130*Visualisation!$L$135)+($F$131*Visualisation!$L$135)+($F$132*Visualisation!$L$135)+($F$133*Visualisation!$L$135)+($F$134*Visualisation!$L$135)+($F$135*Visualisation!$L$135)+($F$136*Visualisation!$L$135)+($F$137*Visualisation!$L$135)+($F$138*Visualisation!$L$135))*$BD$86</f>
        <v>0</v>
      </c>
      <c r="BM193" s="21">
        <f>($C$126*Visualisation!$L$135)+($D$126*Visualisation!$L$135)+($E$126*Visualisation!$L$135)+($F$126*Visualisation!$L$135)+($G$126*Visualisation!$L$135)+($H$126*Visualisation!$L$135)+($I$126*Visualisation!$L$135)+($J$126*Visualisation!$L$135)+($K$126*Visualisation!$L$135)+($L$126*Visualisation!$L$135)+($M$126*Visualisation!$L$135)+($N$126*Visualisation!$L$135)+($O$126*Visualisation!$L$135)+($P$126*Visualisation!$L$135)+($Q$126*Visualisation!$L$135)+($R$126*Visualisation!$L$135)</f>
        <v>0</v>
      </c>
      <c r="BN193" s="21"/>
      <c r="BO193" s="21"/>
      <c r="BP193" s="21">
        <f>(($G$123*Visualisation!$L$135)+($G$124*Visualisation!$L$135)+($G$125*Visualisation!$L$135)+($G$126*Visualisation!$L$135)+($G$127*Visualisation!$L$135)+($G$128*Visualisation!$L$135)+($G$129*Visualisation!$L$135)+($G$130*Visualisation!$L$135)+($G$131*Visualisation!$L$135)+($G$132*Visualisation!$L$135)+($G$133*Visualisation!$L$135)+($G$134*Visualisation!$L$135)+($G$135*Visualisation!$L$135)+($G$136*Visualisation!$L$135)+($G$137*Visualisation!$L$135)+($G$138*Visualisation!$L$135))*$BD$86</f>
        <v>0</v>
      </c>
      <c r="BQ193" s="21">
        <f>($C$127*Visualisation!$L$135)+($D$127*Visualisation!$L$135)+($E$127*Visualisation!$L$135)+($F$127*Visualisation!$L$135)+($G$127*Visualisation!$L$135)+($H$127*Visualisation!$L$135)+($I$127*Visualisation!$L$135)+($J$127*Visualisation!$L$135)+($K$127*Visualisation!$L$135)+($L$127*Visualisation!$L$135)+($M$127*Visualisation!$L$135)+($N$127*Visualisation!$L$135)+($O$127*Visualisation!$L$135)+($P$127*Visualisation!$L$135)+($Q$127*Visualisation!$L$135)+($R$127*Visualisation!$L$135)</f>
        <v>0</v>
      </c>
      <c r="BR193" s="21"/>
      <c r="BS193" s="21"/>
      <c r="BT193" s="21">
        <f>(($H$123*Visualisation!$L$135)+($H$124*Visualisation!$L$135)+($H$125*Visualisation!$L$135)+($H$126*Visualisation!$L$135)+($H$127*Visualisation!$L$135)+($H$128*Visualisation!$L$135)+($H$129*Visualisation!$L$135)+($H$130*Visualisation!$L$135)+($H$131*Visualisation!$L$135)+($H$132*Visualisation!$L$135)+($H$133*Visualisation!$L$135)+($H$134*Visualisation!$L$135)+($H$135*Visualisation!$L$135)+($H$136*Visualisation!$L$135)+($H$137*Visualisation!$L$135)+($H$138*Visualisation!$L$135))*$BD$86</f>
        <v>0</v>
      </c>
      <c r="BU193" s="21">
        <f>($C$128*Visualisation!$L$135)+($D$128*Visualisation!$L$135)+($E$128*Visualisation!$L$135)+($F$128*Visualisation!$L$135)+($G$128*Visualisation!$L$135)+($H$128*Visualisation!$L$135)+($I$128*Visualisation!$L$135)+($J$128*Visualisation!$L$135)+($K$128*Visualisation!$L$135)+($L$128*Visualisation!$L$135)+($M$128*Visualisation!$L$135)+($N$128*Visualisation!$L$135)+($O$128*Visualisation!$L$135)+($P$128*Visualisation!$L$135)+($Q$128*Visualisation!$L$135)+($R$128*Visualisation!$L$135)</f>
        <v>0</v>
      </c>
      <c r="BV193" s="21"/>
      <c r="BW193" s="21"/>
      <c r="BX193" s="21">
        <f>(($I$123*Visualisation!$L$135)+($I$124*Visualisation!$L$135)+($I$125*Visualisation!$L$135)+($I$126*Visualisation!$L$135)+($I$127*Visualisation!$L$135)+($I$128*Visualisation!$L$135)+($I$129*Visualisation!$L$135)+($I$130*Visualisation!$L$135)+($I$131*Visualisation!$L$135)+($I$132*Visualisation!$L$135)+($I$133*Visualisation!$L$135)+($I$134*Visualisation!$L$135)+($I$135*Visualisation!$L$135)+($I$136*Visualisation!$L$135)+($I$137*Visualisation!$L$135)+($I$138*Visualisation!$L$135))*$BD$86</f>
        <v>0</v>
      </c>
      <c r="BY193" s="21">
        <f>($C$129*Visualisation!$L$135)+($D$129*Visualisation!$L$135)+($E$129*Visualisation!$L$135)+($F$129*Visualisation!$L$135)+($G$129*Visualisation!$L$135)+($H$129*Visualisation!$L$135)+($I$129*Visualisation!$L$135)+($J$129*Visualisation!$L$135)+($K$129*Visualisation!$L$135)+($L$129*Visualisation!$L$135)+($M$129*Visualisation!$L$135)+($N$129*Visualisation!$L$135)+($O$129*Visualisation!$L$135)+($P$129*Visualisation!$L$135)+($Q$129*Visualisation!$L$135)+($R$129*Visualisation!$L$135)</f>
        <v>0</v>
      </c>
      <c r="BZ193" s="2"/>
      <c r="CB193" s="21">
        <f>(($J$123*Visualisation!$L$135)+($J$124*Visualisation!$L$135)+($J$125*Visualisation!$L$135)+($J$126*Visualisation!$L$135)+($J$127*Visualisation!$L$135)+($J$129*Visualisation!$L$135)+($J$129*Visualisation!$L$135)+($J$130*Visualisation!$L$135)+($J$131*Visualisation!$L$135)+($J$132*Visualisation!$L$135)+($J$133*Visualisation!$L$135)+($J$134*Visualisation!$L$135)+($J$135*Visualisation!$L$135)+($J$136*Visualisation!$L$135)+($J$137*Visualisation!$L$135)+($J$138*Visualisation!$L$135))*$BD$86</f>
        <v>0</v>
      </c>
      <c r="CC193" s="21">
        <f>($C$130*Visualisation!$L$135)+($D$130*Visualisation!$L$135)+($E$130*Visualisation!$L$135)+($F$130*Visualisation!$L$135)+($G$130*Visualisation!$L$135)+($H$130*Visualisation!$L$135)+($I$130*Visualisation!$L$135)+($J$130*Visualisation!$L$135)+($K$130*Visualisation!$L$135)+($L$130*Visualisation!$L$135)+($M$130*Visualisation!$L$135)+($N$130*Visualisation!$L$135)+($O$130*Visualisation!$L$135)+($P$130*Visualisation!$L$135)+($Q$130*Visualisation!$L$135)+($R$130*Visualisation!$L$135)</f>
        <v>0</v>
      </c>
      <c r="CD193" s="2"/>
      <c r="CF193" s="21">
        <f>(($K$123*Visualisation!$L$135)+($K$124*Visualisation!$L$135)+($K$125*Visualisation!$L$135)+($K$126*Visualisation!$L$135)+($K$127*Visualisation!$L$135)+($K$128*Visualisation!$L$135)+($K$129*Visualisation!$L$135)+($K$130*Visualisation!$L$135)+($K$131*Visualisation!$L$135)+($K$132*Visualisation!$L$135)+($K$133*Visualisation!$L$135)+($K$134*Visualisation!$L$135)+($K$135*Visualisation!$L$135)+($K$136*Visualisation!$L$135)+($K$137*Visualisation!$L$135)+($K$138*Visualisation!$L$135))*$BD$86</f>
        <v>0</v>
      </c>
      <c r="CG193" s="21">
        <f>($C$131*Visualisation!$L$135)+($D$131*Visualisation!$L$135)+($E$131*Visualisation!$L$135)+($F$131*Visualisation!$L$135)+($G$131*Visualisation!$L$135)+($H$131*Visualisation!$L$135)+($I$131*Visualisation!$L$135)+($J$131*Visualisation!$L$135)+($K$131*Visualisation!$L$135)+($L$131*Visualisation!$L$135)+($M$131*Visualisation!$L$135)+($N$131*Visualisation!$L$135)+($O$131*Visualisation!$L$135)+($P$131*Visualisation!$L$135)+($Q$131*Visualisation!$L$135)+($R$131*Visualisation!$L$135)</f>
        <v>0</v>
      </c>
      <c r="CH193" s="2"/>
      <c r="CJ193" s="21">
        <f>(($L$123*Visualisation!$L$135)+($L$124*Visualisation!$L$135)+($L$125*Visualisation!$L$135)+($L$126*Visualisation!$L$135)+($L$127*Visualisation!$L$135)+($L$128*Visualisation!$L$135)+($L$129*Visualisation!$L$135)+($L$130*Visualisation!$L$135)+($L$131*Visualisation!$L$135)+($L$132*Visualisation!$L$135)+($L$133*Visualisation!$L$135)+($L$134*Visualisation!$L$135)+($L$135*Visualisation!$L$135)+($L$136*Visualisation!$L$135)+($L$137*Visualisation!$L$135)+($L$138*Visualisation!$L$135))*$BD$86</f>
        <v>0</v>
      </c>
      <c r="CK193" s="21">
        <f>($C$132*Visualisation!$L$135)+($D$132*Visualisation!$L$135)+($E$132*Visualisation!$L$135)+($F$132*Visualisation!$L$135)+($G$132*Visualisation!$L$135)+($H$132*Visualisation!$L$135)+($I$132*Visualisation!$L$135)+($J$132*Visualisation!$L$135)+($K$132*Visualisation!$L$135)+($L$132*Visualisation!$L$135)+($M$132*Visualisation!$L$135)+($N$132*Visualisation!$L$135)+($O$132*Visualisation!$L$135)+($P$132*Visualisation!$L$135)+($Q$132*Visualisation!$L$135)+($R$132*Visualisation!$L$135)</f>
        <v>0</v>
      </c>
      <c r="CL193" s="2"/>
      <c r="CN193" s="21">
        <f>(($M$123*Visualisation!$L$135)+($M$124*Visualisation!$L$135)+($M$125*Visualisation!$L$135)+($M$126*Visualisation!$L$135)+($M$127*Visualisation!$L$135)+($M$128*Visualisation!$L$135)+($M$129*Visualisation!$L$135)+($M$130*Visualisation!$L$135)+($M$131*Visualisation!$L$135)+($M$132*Visualisation!$L$135)+($M$133*Visualisation!$L$135)+($M$134*Visualisation!$L$135)+($M$135*Visualisation!$L$135)+($M$136*Visualisation!$L$135)+($M$137*Visualisation!$L$135)+($M$138*Visualisation!$L$135))*$BD$86</f>
        <v>0</v>
      </c>
      <c r="CO193" s="21">
        <f>($C$133*Visualisation!$L$135)+($D$133*Visualisation!$L$135)+($E$133*Visualisation!$L$135)+($F$133*Visualisation!$L$135)+($G$133*Visualisation!$L$135)+($H$133*Visualisation!$L$135)+($I$133*Visualisation!$L$135)+($J$133*Visualisation!$L$135)+($K$133*Visualisation!$L$135)+($L$133*Visualisation!$L$135)+($M$133*Visualisation!$L$135)+($N$133*Visualisation!$L$135)+($O$133*Visualisation!$L$135)+($P$133*Visualisation!$L$135)+($Q$133*Visualisation!$L$135)+($R$133*Visualisation!$L$135)</f>
        <v>0</v>
      </c>
      <c r="CP193" s="2"/>
      <c r="CR193" s="21">
        <f>(($N$123*Visualisation!$L$135)+($N$124*Visualisation!$L$135)+($N$125*Visualisation!$L$135)+($N$126*Visualisation!$L$135)+($N$127*Visualisation!$L$135)+($N$128*Visualisation!$L$135)+($N$129*Visualisation!$L$135)+($N$130*Visualisation!$L$135)+($N$131*Visualisation!$L$135)+($N$132*Visualisation!$L$135)+($N$133*Visualisation!$L$135)+($N$134*Visualisation!$L$135)+($N$135*Visualisation!$L$135)+($N$136*Visualisation!$L$135)+($N$137*Visualisation!$L$135)+($N$138*Visualisation!$L$135))*$BD$86</f>
        <v>0</v>
      </c>
      <c r="CS193" s="21">
        <f>($C$134*Visualisation!$L$135)+($D$134*Visualisation!$L$135)+($E$134*Visualisation!$L$135)+($F$134*Visualisation!$L$135)+($G$134*Visualisation!$L$135)+($H$134*Visualisation!$L$135)+($I$134*Visualisation!$L$135)+($J$134*Visualisation!$L$135)+($K$134*Visualisation!$L$135)+($L$134*Visualisation!$L$135)+($M$134*Visualisation!$L$135)+($N$134*Visualisation!$L$135)+($O$134*Visualisation!$L$135)+($P$134*Visualisation!$L$135)+($Q$134*Visualisation!$L$135)+($R$134*Visualisation!$L$135)</f>
        <v>0</v>
      </c>
      <c r="CT193" s="2"/>
      <c r="CV193" s="21">
        <f>(($O$123*Visualisation!$L$135)+($O$124*Visualisation!$L$135)+($O$125*Visualisation!$L$135)+($O$126*Visualisation!$L$135)+($O$127*Visualisation!$L$135)+($O$128*Visualisation!$L$135)+($O$129*Visualisation!$L$135)+($O$130*Visualisation!$L$135)+($O$131*Visualisation!$L$135)+($O$132*Visualisation!$L$135)+($O$133*Visualisation!$L$135)+($O$134*Visualisation!$L$135)+($O$135*Visualisation!$L$135)+($O$136*Visualisation!$L$135)+($O$137*Visualisation!$L$135)+($O$138*Visualisation!$L$135))*$BD$86</f>
        <v>0</v>
      </c>
      <c r="CW193" s="21">
        <f>($C$135*Visualisation!$L$135)+($D$135*Visualisation!$L$135)+($E$135*Visualisation!$L$135)+($F$135*Visualisation!$L$135)+($G$135*Visualisation!$L$135)+($H$135*Visualisation!$L$135)+($I$135*Visualisation!$L$135)+($J$135*Visualisation!$L$135)+($K$135*Visualisation!$L$135)+($L$135*Visualisation!$L$135)+($M$135*Visualisation!$L$135)+($N$135*Visualisation!$L$135)+($O$135*Visualisation!$L$135)+($P$135*Visualisation!$L$135)+($Q$135*Visualisation!$L$135)+($R$135*Visualisation!$L$135)</f>
        <v>0</v>
      </c>
      <c r="CX193" s="2"/>
      <c r="CZ193" s="21">
        <f>(($P$123*Visualisation!$L$135)+($P$124*Visualisation!$L$135)+($P$125*Visualisation!$L$135)+($P$126*Visualisation!$L$135)+($P$127*Visualisation!$L$135)+($P$128*Visualisation!$L$135)+($P$129*Visualisation!$L$135)+($P$130*Visualisation!$L$135)+($P$131*Visualisation!$L$135)+($P$132*Visualisation!$L$135)+($P$133*Visualisation!$L$135)+($P$134*Visualisation!$L$135)+($P$135*Visualisation!$L$135)+($P$136*Visualisation!$L$135)+($P$137*Visualisation!$L$135)+($P$138*Visualisation!$L$135))*$BD$86</f>
        <v>0</v>
      </c>
      <c r="DA193" s="21">
        <f>($C$136*Visualisation!$L$135)+($D$136*Visualisation!$L$135)+($E$136*Visualisation!$L$135)+($F$136*Visualisation!$L$135)+($G$136*Visualisation!$L$135)+($H$136*Visualisation!$L$135)+($I$136*Visualisation!$L$135)+($J$136*Visualisation!$L$135)+($K$136*Visualisation!$L$135)+($L$136*Visualisation!$L$135)+($M$136*Visualisation!$L$135)+($N$136*Visualisation!$L$135)+($O$136*Visualisation!$L$135)+($P$136*Visualisation!$L$135)+($Q$136*Visualisation!$L$135)+($R$136*Visualisation!$L$135)</f>
        <v>0</v>
      </c>
      <c r="DB193" s="2"/>
      <c r="DD193" s="21">
        <f>(($Q$123*Visualisation!$L$135)+($Q$124*Visualisation!$L$135)+($Q$125*Visualisation!$L$135)+($Q$126*Visualisation!$L$135)+($Q$127*Visualisation!$L$135)+($Q$128*Visualisation!$L$135)+($Q$129*Visualisation!$L$135)+($Q$130*Visualisation!$L$135)+($Q$131*Visualisation!$L$135)+($Q$132*Visualisation!$L$135)+($Q$133*Visualisation!$L$135)+($Q$134*Visualisation!$L$135)+($Q$135*Visualisation!$L$135)+($Q$136*Visualisation!$L$135)+($Q$137*Visualisation!$L$135)+($Q$138*Visualisation!$L$135))*$BD$86</f>
        <v>0</v>
      </c>
      <c r="DE193" s="21">
        <f>($C$137*Visualisation!$L$135)+($D$137*Visualisation!$L$135)+($E$137*Visualisation!$L$135)+($F$137*Visualisation!$L$135)+($G$137*Visualisation!$L$135)+($H$137*Visualisation!$L$135)+($I$137*Visualisation!$L$135)+($J$137*Visualisation!$L$135)+($K$137*Visualisation!$L$135)+($L$137*Visualisation!$L$135)+($M$137*Visualisation!$L$135)+($N$137*Visualisation!$L$135)+($O$137*Visualisation!$L$135)+($P$137*Visualisation!$L$135)+($Q$137*Visualisation!$L$135)+($R$137*Visualisation!$L$135)</f>
        <v>0</v>
      </c>
      <c r="DF193" s="2"/>
      <c r="DH193" s="21">
        <f>(($R$123*Visualisation!$L$135)+($R$124*Visualisation!$L$135)+($R$125*Visualisation!$L$135)+($R$126*Visualisation!$L$135)+($R$127*Visualisation!$L$135)+($R$128*Visualisation!$L$135)+($R$129*Visualisation!$L$135)+($R$130*Visualisation!$L$135)+($R$131*Visualisation!$L$135)+($R$132*Visualisation!$L$135)+($R$133*Visualisation!$L$135)+($R$134*Visualisation!$L$135)+($R$135*Visualisation!$L$135)+($R$136*Visualisation!$L$135)+($R$137*Visualisation!$L$135)+($R$138*Visualisation!$L$135))*$BD$86</f>
        <v>0</v>
      </c>
      <c r="DI193" s="21">
        <f>($C$138*Visualisation!$L$135)+($D$138*Visualisation!$L$135)+($E$138*Visualisation!$L$135)+($F$138*Visualisation!$L$135)+($G$138*Visualisation!$L$135)+($H$138*Visualisation!$L$135)+($I$138*Visualisation!$L$135)+($J$138*Visualisation!$L$135)+($K$138*Visualisation!$L$135)+($L$138*Visualisation!$L$135)+($M$138*Visualisation!$L$135)+($N$138*Visualisation!$L$135)+($O$138*Visualisation!$L$135)+($P$138*Visualisation!$L$135)+($Q$138*Visualisation!$L$135)+($R$138*Visualisation!$L$135)</f>
        <v>0</v>
      </c>
      <c r="DJ193" s="2"/>
      <c r="DO193" s="253"/>
    </row>
    <row r="194" spans="1:119" ht="15.75">
      <c r="A194" s="28" t="s">
        <v>72</v>
      </c>
      <c r="B194" s="159" t="s">
        <v>291</v>
      </c>
      <c r="C194" s="163">
        <f>IF((Visualisation!$M$69-Visualisation!E$69)&gt;0,(1-(EXP(-(((Visualisation!$M$69-Visualisation!E$69)^2)/(2*($T$185^2)))))),0)</f>
        <v>2.2321489920071436E-2</v>
      </c>
      <c r="D194" s="163">
        <f>IF((Visualisation!$M$69-Visualisation!F$69)&gt;0,(1-(EXP(-(((Visualisation!$M$69-Visualisation!F$69)^2)/(2*($T$185^2)))))),0)</f>
        <v>2.1561516950787674E-2</v>
      </c>
      <c r="E194" s="163">
        <f>IF((Visualisation!$M$69-Visualisation!G$69)&gt;0,(1-(EXP(-(((Visualisation!$M$69-Visualisation!G$69)^2)/(2*($T$185^2)))))),0)</f>
        <v>3.5586192853969356E-2</v>
      </c>
      <c r="F194" s="163">
        <f>IF((Visualisation!$M$69-Visualisation!H$69)&gt;0,(1-(EXP(-(((Visualisation!$M$69-Visualisation!H$69)^2)/(2*($T$185^2)))))),0)</f>
        <v>0</v>
      </c>
      <c r="G194" s="163">
        <f>IF((Visualisation!$M$69-Visualisation!I$69)&gt;0,(1-(EXP(-(((Visualisation!$M$69-Visualisation!I$69)^2)/(2*($T$185^2)))))),0)</f>
        <v>0</v>
      </c>
      <c r="H194" s="163">
        <f>IF((Visualisation!$M$69-Visualisation!J$69)&gt;0,(1-(EXP(-(((Visualisation!$M$69-Visualisation!J$69)^2)/(2*($T$185^2)))))),0)</f>
        <v>0</v>
      </c>
      <c r="I194" s="163">
        <f>IF((Visualisation!$M$69-Visualisation!K$69)&gt;0,(1-(EXP(-(((Visualisation!$M$69-Visualisation!K$69)^2)/(2*($T$185^2)))))),0)</f>
        <v>0</v>
      </c>
      <c r="J194" s="163">
        <f>IF((Visualisation!$M$69-Visualisation!L$69)&gt;0,(1-(EXP(-(((Visualisation!$M$69-Visualisation!L$69)^2)/(2*($T$185^2)))))),0)</f>
        <v>0</v>
      </c>
      <c r="K194" s="163">
        <f>IF((Visualisation!$M$69-Visualisation!M$69)&gt;0,(1-(EXP(-(((Visualisation!$M$69-Visualisation!M$69)^2)/(2*($T$185^2)))))),0)</f>
        <v>0</v>
      </c>
      <c r="L194" s="163">
        <f>IF((Visualisation!$M$69-Visualisation!N$69)&gt;0,(1-(EXP(-(((Visualisation!$M$69-Visualisation!N$69)^2)/(2*($T$185^2)))))),0)</f>
        <v>1.6101637317895712E-3</v>
      </c>
      <c r="M194" s="163">
        <f>IF((Visualisation!$M$69-Visualisation!O$69)&gt;0,(1-(EXP(-(((Visualisation!$M$69-Visualisation!O$69)^2)/(2*($T$185^2)))))),0)</f>
        <v>1.0334920789299984E-3</v>
      </c>
      <c r="N194" s="163">
        <f>IF((Visualisation!$M$69-Visualisation!P$69)&gt;0,(1-(EXP(-(((Visualisation!$M$69-Visualisation!P$69)^2)/(2*($T$185^2)))))),0)</f>
        <v>1.248108470070286E-3</v>
      </c>
      <c r="O194" s="163">
        <f>IF((Visualisation!$M$69-Visualisation!Q$69)&gt;0,(1-(EXP(-(((Visualisation!$M$69-Visualisation!Q$69)^2)/(2*($T$185^2)))))),0)</f>
        <v>0.98650795988352746</v>
      </c>
      <c r="P194" s="163">
        <f>IF((Visualisation!$M$69-Visualisation!R$69)&gt;0,(1-(EXP(-(((Visualisation!$M$69-Visualisation!R$69)^2)/(2*($T$185^2)))))),0)</f>
        <v>1.347470063979006E-2</v>
      </c>
      <c r="Q194" s="163">
        <f>IF((Visualisation!$M$69-Visualisation!S$69)&gt;0,(1-(EXP(-(((Visualisation!$M$69-Visualisation!S$69)^2)/(2*($T$185^2)))))),0)</f>
        <v>0</v>
      </c>
      <c r="R194" s="163">
        <f>IF((Visualisation!$M$69-Visualisation!T$69)&gt;0,(1-(EXP(-(((Visualisation!$M$69-Visualisation!T$69)^2)/(2*($T$185^2)))))),0)</f>
        <v>1.6231679071804228E-3</v>
      </c>
      <c r="S194" s="1"/>
      <c r="T194" s="1"/>
      <c r="U194" s="1"/>
      <c r="V194" s="1"/>
      <c r="W194" s="249"/>
      <c r="X194" s="2"/>
      <c r="Y194" s="2"/>
      <c r="Z194" s="2"/>
      <c r="AA194" s="27"/>
      <c r="AB194" s="2"/>
      <c r="AC194" s="2"/>
      <c r="AD194" s="2"/>
      <c r="AE194" s="2"/>
      <c r="AF194" s="2"/>
      <c r="AG194" s="2"/>
      <c r="AH194" s="2"/>
      <c r="AI194" s="2"/>
      <c r="AJ194" s="1"/>
      <c r="AK194" s="1"/>
      <c r="AL194" s="11"/>
      <c r="AM194" s="11"/>
      <c r="AN194" s="11"/>
      <c r="AO194" s="11"/>
      <c r="AP194" s="11"/>
      <c r="AQ194" s="11"/>
      <c r="AR194" s="2"/>
      <c r="AS194" s="1"/>
      <c r="AT194" s="1"/>
      <c r="AU194" s="1"/>
      <c r="AV194" s="249"/>
      <c r="AX194" s="11"/>
      <c r="AY194" s="75" t="s">
        <v>257</v>
      </c>
      <c r="AZ194" s="21">
        <f>(($C$144*Visualisation!$L$136)+($C$145*Visualisation!$L$136)+($C$146*Visualisation!$L$136)+($C$147*Visualisation!$L$136)+($C$148*Visualisation!$L$136)+($C$149*Visualisation!$L$136)+($C$150*Visualisation!$L$136)+($C$151*Visualisation!$L$136)+($C$152*Visualisation!$L$136)+($C$153*Visualisation!$L$136)+($C$154*Visualisation!$L$136)+($C$155*Visualisation!$L$136)+($C$156*Visualisation!$L$136)+($C$157*Visualisation!$L$136)+($C$158*Visualisation!$L$136)+($C$159*Visualisation!$L$136))*$BD$86</f>
        <v>0</v>
      </c>
      <c r="BA194" s="21">
        <f>($C$144*Visualisation!$L$136)+($D$144*Visualisation!$L$136)+($E$144*Visualisation!$L$136)+($F$144*Visualisation!$L$136)+($G$144*Visualisation!$L$136)+($H$144*Visualisation!$L$136)+($I$144*Visualisation!$L$136)+($J$144*Visualisation!$L$136)+($K$144*Visualisation!$L$136)+($L$144*Visualisation!$L$136)+($M$144*Visualisation!$L$136)+($N$144*Visualisation!$L$136)+($O$144*Visualisation!$L$136)+($P$144*Visualisation!$L$136)+($Q$144*Visualisation!$L$136)+($R$144*Visualisation!$L$136)</f>
        <v>0</v>
      </c>
      <c r="BB194" s="21"/>
      <c r="BC194" s="21"/>
      <c r="BD194" s="21">
        <f>(($D$144*Visualisation!$L$136)+($D$145*Visualisation!$L$136)+($D$146*Visualisation!$L$136)+($D$147*Visualisation!$L$136)+($D$148*Visualisation!$L$136)+($D$149*Visualisation!$L$136)+($D$150*Visualisation!$L$136)+($D$151*Visualisation!$L$136)+($D$152*Visualisation!$L$136)+($D$153*Visualisation!$L$136)+($D$154*Visualisation!$L$136)+($D$155*Visualisation!$L$136)+($D$156*Visualisation!$L$136)+($D$157*Visualisation!$L$136)+($D$158*Visualisation!$L$136)+($D$159*Visualisation!$L$136))*$BD$86</f>
        <v>0</v>
      </c>
      <c r="BE194" s="21">
        <f>($C$145*Visualisation!$L$136)+($D$145*Visualisation!$L$136)+($E$145*Visualisation!$L$136)+($F$145*Visualisation!$L$136)+($G$145*Visualisation!$L$136)+($H$145*Visualisation!$L$136)+($I$145*Visualisation!$L$136)+($J$145*Visualisation!$L$136)+($K$145*Visualisation!$L$136)+($L$145*Visualisation!$L$136)+($M$145*Visualisation!$L$136)+($N$145*Visualisation!$L$136)+($O$145*Visualisation!$L$136)+($P$145*Visualisation!$L$136)+($Q$145*Visualisation!$L$136)+($R$145*Visualisation!$L$136)</f>
        <v>0</v>
      </c>
      <c r="BF194" s="21"/>
      <c r="BG194" s="21"/>
      <c r="BH194" s="21">
        <f>(($E$144*Visualisation!$L$136)+($E$145*Visualisation!$L$136)+($E$146*Visualisation!$L$136)+($E$147*Visualisation!$L$136)+($E$148*Visualisation!$L$136)+($E$149*Visualisation!$L$136)+($E$150*Visualisation!$L$136)+($E$151*Visualisation!$L$136)+($E$152*Visualisation!$L$136)+($E$153*Visualisation!$L$136)+($E$154*Visualisation!$L$136)+($E$155*Visualisation!$L$136)+($E$156*Visualisation!$L$136)+($E$157*Visualisation!$L$136)+($E$158*Visualisation!$L$136)+($E$159*Visualisation!$L$136))*$BD$86</f>
        <v>0</v>
      </c>
      <c r="BI194" s="21">
        <f>($C$146*Visualisation!$L$136)+($D$146*Visualisation!$L$136)+($E$146*Visualisation!$L$136)+($F$146*Visualisation!$L$136)+($G$146*Visualisation!$L$136)+($H$146*Visualisation!$L$136)+($I$146*Visualisation!$L$136)+($J$146*Visualisation!$L$136)+($K$146*Visualisation!$L$136)+($L$146*Visualisation!$L$136)+($M$146*Visualisation!$L$136)+($N$146*Visualisation!$L$136)+($O$146*Visualisation!$L$136)+($P$146*Visualisation!$L$136)+($Q$146*Visualisation!$L$136)+($R$146*Visualisation!$L$136)</f>
        <v>0</v>
      </c>
      <c r="BJ194" s="21"/>
      <c r="BK194" s="21"/>
      <c r="BL194" s="21">
        <f>(($F$144*Visualisation!$L$136)+($F$145*Visualisation!$L$136)+($F$146*Visualisation!$L$136)+($F$147*Visualisation!$L$136)+($F$148*Visualisation!$L$136)+($F$149*Visualisation!$L$136)+($F$150*Visualisation!$L$136)+($F$151*Visualisation!$L$136)+($F$152*Visualisation!$L$136)+($F$153*Visualisation!$L$136)+($F$154*Visualisation!$L$136)+($F$155*Visualisation!$L$136)+($F$156*Visualisation!$L$136)+($F$157*Visualisation!$L$136)+($F$158*Visualisation!$L$136)+($F$159*Visualisation!$L$136))*$BD$86</f>
        <v>0</v>
      </c>
      <c r="BM194" s="21">
        <f>($C$147*Visualisation!$L$136)+($D$147*Visualisation!$L$136)+($E$147*Visualisation!$L$136)+($F$147*Visualisation!$L$136)+($G$147*Visualisation!$L$136)+($H$147*Visualisation!$L$136)+($I$147*Visualisation!$L$136)+($J$147*Visualisation!$L$136)+($K$147*Visualisation!$L$136)+($L$147*Visualisation!$L$136)+($M$147*Visualisation!$L$136)+($N$147*Visualisation!$L$136)+($O$147*Visualisation!$L$136)+($P$147*Visualisation!$L$136)+($Q$147*Visualisation!$L$136)+($R$147*Visualisation!$L$136)</f>
        <v>0</v>
      </c>
      <c r="BN194" s="21"/>
      <c r="BO194" s="21"/>
      <c r="BP194" s="21">
        <f>(($G$144*Visualisation!$L$136)+($G$145*Visualisation!$L$136)+($G$146*Visualisation!$L$136)+($G$147*Visualisation!$L$136)+($G$148*Visualisation!$L$136)+($G$149*Visualisation!$L$136)+($G$150*Visualisation!$L$136)+($G$151*Visualisation!$L$136)+($G$152*Visualisation!$L$136)+($G$153*Visualisation!$L$136)+($G$154*Visualisation!$L$136)+($G$155*Visualisation!$L$136)+($G$156*Visualisation!$L$136)+($G$157*Visualisation!$L$136)+($G$158*Visualisation!$L$136)+($G$159*Visualisation!$L$136))*$BD$86</f>
        <v>0</v>
      </c>
      <c r="BQ194" s="21">
        <f>($C$148*Visualisation!$L$136)+($D$148*Visualisation!$L$136)+($E$148*Visualisation!$L$136)+($F$148*Visualisation!$L$136)+($G$148*Visualisation!$L$136)+($H$148*Visualisation!$L$136)+($I$148*Visualisation!$L$136)+($J$148*Visualisation!$L$136)+($K$148*Visualisation!$L$136)+($L$148*Visualisation!$L$136)+($M$148*Visualisation!$L$136)+($N$148*Visualisation!$L$136)+($O$148*Visualisation!$L$136)+($P$148*Visualisation!$L$136)+($Q$148*Visualisation!$L$136)+($R$148*Visualisation!$L$136)</f>
        <v>0</v>
      </c>
      <c r="BR194" s="21"/>
      <c r="BS194" s="21"/>
      <c r="BT194" s="21">
        <f>(($H$144*Visualisation!$L$136)+($H$145*Visualisation!$L$136)+($H$146*Visualisation!$L$136)+($H$147*Visualisation!$L$136)+($H$148*Visualisation!$L$136)+($H$149*Visualisation!$L$136)+($H$150*Visualisation!$L$136)+($H$151*Visualisation!$L$136)+($H$152*Visualisation!$L$136)+($H$153*Visualisation!$L$136)+($H$154*Visualisation!$L$136)+($H$155*Visualisation!$L$136)+($H$156*Visualisation!$L$136)+($H$157*Visualisation!$L$136)+($H$158*Visualisation!$L$136)+($H$159*Visualisation!$L$136))*$BD$86</f>
        <v>0</v>
      </c>
      <c r="BU194" s="21">
        <f>($C$149*Visualisation!$L$136)+($D$149*Visualisation!$L$136)+($E$149*Visualisation!$L$136)+($F$149*Visualisation!$L$136)+($G$149*Visualisation!$L$136)+($H$149*Visualisation!$L$136)+($I$149*Visualisation!$L$136)+($J$149*Visualisation!$L$136)+($K$149*Visualisation!$L$136)+($L$149*Visualisation!$L$136)+($M$149*Visualisation!$L$136)+($N$149*Visualisation!$L$136)+($O$149*Visualisation!$L$136)+($P$149*Visualisation!$L$136)+($Q$149*Visualisation!$L$136)+($R$149*Visualisation!$L$136)</f>
        <v>0</v>
      </c>
      <c r="BV194" s="21"/>
      <c r="BW194" s="21"/>
      <c r="BX194" s="21">
        <f>(($I$144*Visualisation!$L$136)+($I$145*Visualisation!$L$136)+($I$146*Visualisation!$L$136)+($I$147*Visualisation!$L$136)+($I$148*Visualisation!$L$136)+($I$149*Visualisation!$L$136)+($I$150*Visualisation!$L$136)+($I$151*Visualisation!$L$136)+($I$152*Visualisation!$L$136)+($I$153*Visualisation!$L$136)+($I$154*Visualisation!$L$136)+($I$155*Visualisation!$L$136)+($I$156*Visualisation!$L$136)+($I$157*Visualisation!$L$136)+($I$158*Visualisation!$L$136)+($I$159*Visualisation!$L$136))*$BD$86</f>
        <v>0</v>
      </c>
      <c r="BY194" s="21">
        <f>($C$150*Visualisation!$L$136)+($D$150*Visualisation!$L$136)+($E$150*Visualisation!$L$136)+($F$150*Visualisation!$L$136)+($G$150*Visualisation!$L$136)+($H$150*Visualisation!$L$136)+($I$150*Visualisation!$L$136)+($J$150*Visualisation!$L$136)+($K$150*Visualisation!$L$136)+($L$150*Visualisation!$L$136)+($M$150*Visualisation!$L$136)+($N$150*Visualisation!$L$136)+($O$150*Visualisation!$L$136)+($P$150*Visualisation!$L$136)+($Q$150*Visualisation!$L$136)+($R$150*Visualisation!$L$136)</f>
        <v>0</v>
      </c>
      <c r="BZ194" s="2"/>
      <c r="CB194" s="21">
        <f>(($J$144*Visualisation!$L$136)+($J$145*Visualisation!$L$136)+($J$146*Visualisation!$L$136)+($J$147*Visualisation!$L$136)+($J$148*Visualisation!$L$136)+($J$149*Visualisation!$L$136)+($J$150*Visualisation!$L$136)+($J$151*Visualisation!$L$136)+($J$152*Visualisation!$L$136)+($J$153*Visualisation!$L$136)+($J$154*Visualisation!$L$136)+($J$155*Visualisation!$L$136)+($J$156*Visualisation!$L$136)+($J$157*Visualisation!$L$136)+($J$158*Visualisation!$L$136)+($J$159*Visualisation!$L$136))*$BD$86</f>
        <v>0</v>
      </c>
      <c r="CC194" s="21">
        <f>($C$151*Visualisation!$L$136)+($D$151*Visualisation!$L$136)+($E$151*Visualisation!$L$136)+($F$151*Visualisation!$L$136)+($G$151*Visualisation!$L$136)+($H$151*Visualisation!$L$136)+($I$151*Visualisation!$L$136)+($J$151*Visualisation!$L$136)+($K$151*Visualisation!$L$136)+($L$151*Visualisation!$L$136)+($M$151*Visualisation!$L$136)+($N$151*Visualisation!$L$136)+($O$151*Visualisation!$L$136)+($P$151*Visualisation!$L$136)+($Q$151*Visualisation!$L$136)+($R$151*Visualisation!$L$136)</f>
        <v>0</v>
      </c>
      <c r="CD194" s="2"/>
      <c r="CF194" s="21">
        <f>(($K$144*Visualisation!$L$136)+($K$145*Visualisation!$L$136)+($K$146*Visualisation!$L$136)+($K$147*Visualisation!$L$136)+($K$148*Visualisation!$L$136)+($K$149*Visualisation!$L$136)+($K$150*Visualisation!$L$136)+($K$151*Visualisation!$L$136)+($K$152*Visualisation!$L$136)+($K$153*Visualisation!$L$136)+($K$154*Visualisation!$L$136)+($K$155*Visualisation!$L$136)+($K$156*Visualisation!$L$136)+($K$157*Visualisation!$L$136)+($K$158*Visualisation!$L$136)+($K$159*Visualisation!$L$136))*$BD$86</f>
        <v>0</v>
      </c>
      <c r="CG194" s="21">
        <f>($C$152*Visualisation!$L$136)+($D$152*Visualisation!$L$136)+($E$152*Visualisation!$L$136)+($F$152*Visualisation!$L$136)+($G$152*Visualisation!$L$136)+($H$152*Visualisation!$L$136)+($I$152*Visualisation!$L$136)+($J$152*Visualisation!$L$136)+($K$152*Visualisation!$L$136)+($L$152*Visualisation!$L$136)+($M$152*Visualisation!$L$136)+($N$152*Visualisation!$L$136)+($O$152*Visualisation!$L$136)+($P$152*Visualisation!$L$136)+($Q$152*Visualisation!$L$136)+($R$152*Visualisation!$L$136)</f>
        <v>0</v>
      </c>
      <c r="CH194" s="2"/>
      <c r="CJ194" s="21">
        <f>(($L$144*Visualisation!$L$136)+($L$145*Visualisation!$L$136)+($L$146*Visualisation!$L$136)+($L$147*Visualisation!$L$136)+($L$148*Visualisation!$L$136)+($L$149*Visualisation!$L$136)+($L$150*Visualisation!$L$136)+($L$151*Visualisation!$L$136)+($L$152*Visualisation!$L$136)+($L$153*Visualisation!$L$136)+($L$154*Visualisation!$L$136)+($L$155*Visualisation!$L$136)+($L$156*Visualisation!$L$136)+($L$157*Visualisation!$L$136)+($L$158*Visualisation!$L$136)+($L$159*Visualisation!$L$136))*$BD$86</f>
        <v>0</v>
      </c>
      <c r="CK194" s="21">
        <f>($C$153*Visualisation!$L$136)+($D$153*Visualisation!$L$136)+($E$153*Visualisation!$L$136)+($F$153*Visualisation!$L$136)+($G$153*Visualisation!$L$136)+($H$153*Visualisation!$L$136)+($I$153*Visualisation!$L$136)+($J$153*Visualisation!$L$136)+($K$153*Visualisation!$L$136)+($L$153*Visualisation!$L$136)+($M$153*Visualisation!$L$136)+($N$153*Visualisation!$L$136)+($O$153*Visualisation!$L$136)+($P$153*Visualisation!$L$136)+($Q$153*Visualisation!$L$136)+($R$153*Visualisation!$L$136)</f>
        <v>0</v>
      </c>
      <c r="CL194" s="2"/>
      <c r="CN194" s="21">
        <f>(($M$144*Visualisation!$L$136)+($M$145*Visualisation!$L$136)+($M$146*Visualisation!$L$136)+($M$147*Visualisation!$L$136)+($M$148*Visualisation!$L$136)+($M$149*Visualisation!$L$136)+($M$150*Visualisation!$L$136)+($M$151*Visualisation!$L$136)+($M$152*Visualisation!$L$136)+($M$153*Visualisation!$L$136)+($M$154*Visualisation!$L$136)+($M$155*Visualisation!$L$136)+($M$156*Visualisation!$L$136)+($M$157*Visualisation!$L$136)+($M$158*Visualisation!$L$136)+($M$159*Visualisation!$L$136))*$BD$86</f>
        <v>0</v>
      </c>
      <c r="CO194" s="21">
        <f>($C$154*Visualisation!$L$136)+($D$154*Visualisation!$L$136)+($E$154*Visualisation!$L$136)+($F$154*Visualisation!$L$136)+($G$154*Visualisation!$L$136)+($H$154*Visualisation!$L$136)+($I$154*Visualisation!$L$136)+($J$154*Visualisation!$L$136)+($K$154*Visualisation!$L$136)+($L$154*Visualisation!$L$136)+($M$154*Visualisation!$L$136)+($N$154*Visualisation!$L$136)+($O$154*Visualisation!$L$136)+($P$154*Visualisation!$L$136)+($Q$154*Visualisation!$L$136)+($R$154*Visualisation!$L$136)</f>
        <v>0</v>
      </c>
      <c r="CP194" s="2"/>
      <c r="CR194" s="21">
        <f>(($N$144*Visualisation!$L$136)+($N$145*Visualisation!$L$136)+($N$146*Visualisation!$L$136)+($N$147*Visualisation!$L$136)+($N$148*Visualisation!$L$136)+($N$149*Visualisation!$L$136)+($N$150*Visualisation!$L$136)+($N$151*Visualisation!$L$136)+($N$152*Visualisation!$L$136)+($N$153*Visualisation!$L$136)+($N$154*Visualisation!$L$136)+($N$155*Visualisation!$L$136)+($N$156*Visualisation!$L$136)+($N$157*Visualisation!$L$136)+($N$158*Visualisation!$L$136)+($N$159*Visualisation!$L$136))*$BD$86</f>
        <v>0</v>
      </c>
      <c r="CS194" s="21">
        <f>($C$155*Visualisation!$L$136)+($D$155*Visualisation!$L$136)+($E$155*Visualisation!$L$136)+($F$155*Visualisation!$L$136)+($G$155*Visualisation!$L$136)+($H$155*Visualisation!$L$136)+($I$155*Visualisation!$L$136)+($J$155*Visualisation!$L$136)+($K$155*Visualisation!$L$136)+($L$155*Visualisation!$L$136)+($M$155*Visualisation!$L$136)+($N$155*Visualisation!$L$136)+($O$155*Visualisation!$L$136)+($P$155*Visualisation!$L$136)+($Q$155*Visualisation!$L$136)+($R$155*Visualisation!$L$136)</f>
        <v>0</v>
      </c>
      <c r="CT194" s="2"/>
      <c r="CV194" s="21">
        <f>(($O$144*Visualisation!$L$136)+($O$145*Visualisation!$L$136)+($O$146*Visualisation!$L$136)+($O$147*Visualisation!$L$136)+($O$148*Visualisation!$L$136)+($O$149*Visualisation!$L$136)+($O$150*Visualisation!$L$136)+($O$151*Visualisation!$L$136)+($O$152*Visualisation!$L$136)+($O$153*Visualisation!$L$136)+($O$154*Visualisation!$L$136)+($O$155*Visualisation!$L$136)+($O$156*Visualisation!$L$136)+($O$157*Visualisation!$L$136)+($O$158*Visualisation!$L$136)+($O$159*Visualisation!$L$136))*$BD$86</f>
        <v>0</v>
      </c>
      <c r="CW194" s="21">
        <f>($C$156*Visualisation!$L$136)+($D$156*Visualisation!$L$136)+($E$156*Visualisation!$L$136)+($F$156*Visualisation!$L$136)+($G$156*Visualisation!$L$136)+($H$156*Visualisation!$L$136)+($I$156*Visualisation!$L$136)+($J$156*Visualisation!$L$136)+($K$156*Visualisation!$L$136)+($L$156*Visualisation!$L$136)+($M$156*Visualisation!$L$136)+($N$156*Visualisation!$L$136)+($O$156*Visualisation!$L$136)+($P$156*Visualisation!$L$136)+($Q$156*Visualisation!$L$136)+($R$156*Visualisation!$L$136)</f>
        <v>0</v>
      </c>
      <c r="CX194" s="2"/>
      <c r="CZ194" s="21">
        <f>(($P$144*Visualisation!$L$136)+($P$145*Visualisation!$L$136)+($P$146*Visualisation!$L$136)+($P$147*Visualisation!$L$136)+($P$148*Visualisation!$L$136)+($P$149*Visualisation!$L$136)+($P$150*Visualisation!$L$136)+($P$151*Visualisation!$L$136)+($P$152*Visualisation!$L$136)+($P$153*Visualisation!$L$136)+($P$154*Visualisation!$L$136)+($P$155*Visualisation!$L$136)+($P$156*Visualisation!$L$136)+($P$157*Visualisation!$L$136)+($P$158*Visualisation!$L$136)+($P$159*Visualisation!$L$136))*$BD$86</f>
        <v>0</v>
      </c>
      <c r="DA194" s="21">
        <f>($C$157*Visualisation!$L$136)+($D$157*Visualisation!$L$136)+($E$157*Visualisation!$L$136)+($F$157*Visualisation!$L$136)+($G$157*Visualisation!$L$136)+($H$157*Visualisation!$L$136)+($I$157*Visualisation!$L$136)+($J$157*Visualisation!$L$136)+($K$157*Visualisation!$L$136)+($L$157*Visualisation!$L$136)+($M$157*Visualisation!$L$136)+($N$157*Visualisation!$L$136)+($O$157*Visualisation!$L$136)+($P$157*Visualisation!$L$136)+($Q$157*Visualisation!$L$136)+($R$157*Visualisation!$L$136)</f>
        <v>0</v>
      </c>
      <c r="DB194" s="2"/>
      <c r="DD194" s="21">
        <f>(($Q$144*Visualisation!$L$136)+($Q$145*Visualisation!$L$136)+($Q$146*Visualisation!$L$136)+($Q$147*Visualisation!$L$136)+($Q$148*Visualisation!$L$136)+($Q$149*Visualisation!$L$136)+($Q$150*Visualisation!$L$136)+($Q$151*Visualisation!$L$136)+($Q$152*Visualisation!$L$136)+($Q$153*Visualisation!$L$136)+($Q$154*Visualisation!$L$136)+($Q$155*Visualisation!$L$136)+($Q$156*Visualisation!$L$136)+($Q$157*Visualisation!$L$136)+($Q$158*Visualisation!$L$136)+($Q$159*Visualisation!$L$136))*$BD$86</f>
        <v>0</v>
      </c>
      <c r="DE194" s="21">
        <f>($C$158*Visualisation!$L$136)+($D$158*Visualisation!$L$136)+($E$158*Visualisation!$L$136)+($F$158*Visualisation!$L$136)+($G$158*Visualisation!$L$136)+($H$158*Visualisation!$L$136)+($I$158*Visualisation!$L$136)+($J$158*Visualisation!$L$136)+($K$158*Visualisation!$L$136)+($L$158*Visualisation!$L$136)+($M$158*Visualisation!$L$136)+($N$158*Visualisation!$L$136)+($O$158*Visualisation!$L$136)+($P$158*Visualisation!$L$136)+($Q$158*Visualisation!$L$136)+($R$158*Visualisation!$L$136)</f>
        <v>0</v>
      </c>
      <c r="DF194" s="2"/>
      <c r="DH194" s="21">
        <f>(($R$144*Visualisation!$L$136)+($R$145*Visualisation!$L$136)+($R$146*Visualisation!$L$136)+($R$147*Visualisation!$L$136)+($R$148*Visualisation!$L$136)+($R$149*Visualisation!$L$136)+($R$150*Visualisation!$L$136)+($R$151*Visualisation!$L$136)+($R$152*Visualisation!$L$136)+($R$153*Visualisation!$L$136)+($R$154*Visualisation!$L$136)+($R$155*Visualisation!$L$136)+($R$156*Visualisation!$L$136)+($R$157*Visualisation!$L$136)+($R$158*Visualisation!$L$136)+($R$159*Visualisation!$L$136))*$BD$86</f>
        <v>0</v>
      </c>
      <c r="DI194" s="21">
        <f>($C$159*Visualisation!$L$136)+($D$159*Visualisation!$L$136)+($E$159*Visualisation!$L$136)+($F$159*Visualisation!$L$136)+($G$159*Visualisation!$L$136)+($H$159*Visualisation!$L$136)+($I$159*Visualisation!$L$136)+($J$159*Visualisation!$L$136)+($K$159*Visualisation!$L$136)+($L$159*Visualisation!$L$136)+($M$159*Visualisation!$L$136)+($N$159*Visualisation!$L$136)+($O$159*Visualisation!$L$136)+($P$159*Visualisation!$L$136)+($Q$159*Visualisation!$L$136)+($R$159*Visualisation!$L$136)</f>
        <v>0</v>
      </c>
      <c r="DJ194" s="2"/>
      <c r="DO194" s="253"/>
    </row>
    <row r="195" spans="1:119" ht="15.75">
      <c r="A195" s="35" t="s">
        <v>74</v>
      </c>
      <c r="B195" s="159" t="s">
        <v>292</v>
      </c>
      <c r="C195" s="163">
        <f>IF((Visualisation!$N$69-Visualisation!E$69)&gt;0,(1-(EXP(-(((Visualisation!$N$69-Visualisation!E$69)^2)/(2*($T$185^2)))))),0)</f>
        <v>1.2049863948522588E-2</v>
      </c>
      <c r="D195" s="163">
        <f>IF((Visualisation!$N$69-Visualisation!F$69)&gt;0,(1-(EXP(-(((Visualisation!$N$69-Visualisation!F$69)^2)/(2*($T$185^2)))))),0)</f>
        <v>1.148894394000155E-2</v>
      </c>
      <c r="E195" s="163">
        <f>IF((Visualisation!$N$69-Visualisation!G$69)&gt;0,(1-(EXP(-(((Visualisation!$N$69-Visualisation!G$69)^2)/(2*($T$185^2)))))),0)</f>
        <v>2.2310824056023026E-2</v>
      </c>
      <c r="F195" s="163">
        <f>IF((Visualisation!$N$69-Visualisation!H$69)&gt;0,(1-(EXP(-(((Visualisation!$N$69-Visualisation!H$69)^2)/(2*($T$185^2)))))),0)</f>
        <v>0</v>
      </c>
      <c r="G195" s="163">
        <f>IF((Visualisation!$N$69-Visualisation!I$69)&gt;0,(1-(EXP(-(((Visualisation!$N$69-Visualisation!I$69)^2)/(2*($T$185^2)))))),0)</f>
        <v>0</v>
      </c>
      <c r="H195" s="163">
        <f>IF((Visualisation!$N$69-Visualisation!J$69)&gt;0,(1-(EXP(-(((Visualisation!$N$69-Visualisation!J$69)^2)/(2*($T$185^2)))))),0)</f>
        <v>0</v>
      </c>
      <c r="I195" s="163">
        <f>IF((Visualisation!$N$69-Visualisation!K$69)&gt;0,(1-(EXP(-(((Visualisation!$N$69-Visualisation!K$69)^2)/(2*($T$185^2)))))),0)</f>
        <v>0</v>
      </c>
      <c r="J195" s="163">
        <f>IF((Visualisation!$N$69-Visualisation!L$69)&gt;0,(1-(EXP(-(((Visualisation!$N$69-Visualisation!L$69)^2)/(2*($T$185^2)))))),0)</f>
        <v>0</v>
      </c>
      <c r="K195" s="163">
        <f>IF((Visualisation!$N$69-Visualisation!M$69)&gt;0,(1-(EXP(-(((Visualisation!$N$69-Visualisation!M$69)^2)/(2*($T$185^2)))))),0)</f>
        <v>0</v>
      </c>
      <c r="L195" s="163">
        <f>IF((Visualisation!$N$69-Visualisation!N$69)&gt;0,(1-(EXP(-(((Visualisation!$N$69-Visualisation!N$69)^2)/(2*($T$185^2)))))),0)</f>
        <v>0</v>
      </c>
      <c r="M195" s="163">
        <f>IF((Visualisation!$N$69-Visualisation!O$69)&gt;0,(1-(EXP(-(((Visualisation!$N$69-Visualisation!O$69)^2)/(2*($T$185^2)))))),0)</f>
        <v>0</v>
      </c>
      <c r="N195" s="163">
        <f>IF((Visualisation!$N$69-Visualisation!P$69)&gt;0,(1-(EXP(-(((Visualisation!$N$69-Visualisation!P$69)^2)/(2*($T$185^2)))))),0)</f>
        <v>0</v>
      </c>
      <c r="O195" s="163">
        <f>IF((Visualisation!$N$69-Visualisation!Q$69)&gt;0,(1-(EXP(-(((Visualisation!$N$69-Visualisation!Q$69)^2)/(2*($T$185^2)))))),0)</f>
        <v>0.98408785716361991</v>
      </c>
      <c r="P195" s="163">
        <f>IF((Visualisation!$N$69-Visualisation!R$69)&gt;0,(1-(EXP(-(((Visualisation!$N$69-Visualisation!R$69)^2)/(2*($T$185^2)))))),0)</f>
        <v>5.8095543293623653E-3</v>
      </c>
      <c r="Q195" s="163">
        <f>IF((Visualisation!$N$69-Visualisation!S$69)&gt;0,(1-(EXP(-(((Visualisation!$N$69-Visualisation!S$69)^2)/(2*($T$185^2)))))),0)</f>
        <v>0</v>
      </c>
      <c r="R195" s="163">
        <f>IF((Visualisation!$N$69-Visualisation!T$69)&gt;0,(1-(EXP(-(((Visualisation!$N$69-Visualisation!T$69)^2)/(2*($T$185^2)))))),0)</f>
        <v>2.6214477144570481E-8</v>
      </c>
      <c r="S195" s="1"/>
      <c r="T195" s="1"/>
      <c r="U195" s="1"/>
      <c r="V195" s="1"/>
      <c r="W195" s="249"/>
      <c r="X195" s="2"/>
      <c r="Y195" s="2"/>
      <c r="Z195" s="2"/>
      <c r="AA195" s="27"/>
      <c r="AB195" s="2"/>
      <c r="AC195" s="2"/>
      <c r="AD195" s="2"/>
      <c r="AE195" s="2"/>
      <c r="AF195" s="2"/>
      <c r="AG195" s="2"/>
      <c r="AH195" s="2"/>
      <c r="AI195" s="2"/>
      <c r="AJ195" s="1"/>
      <c r="AK195" s="1"/>
      <c r="AL195" s="11"/>
      <c r="AM195" s="11"/>
      <c r="AN195" s="11"/>
      <c r="AO195" s="11"/>
      <c r="AP195" s="11"/>
      <c r="AQ195" s="11"/>
      <c r="AR195" s="2"/>
      <c r="AS195" s="1"/>
      <c r="AT195" s="1"/>
      <c r="AU195" s="1"/>
      <c r="AV195" s="249"/>
      <c r="AX195" s="11"/>
      <c r="AY195" s="225" t="s">
        <v>82</v>
      </c>
      <c r="AZ195" s="21">
        <f>(($C$165*Visualisation!$L$137)+($C$166*Visualisation!$L$137)+($C$167*Visualisation!$L$137)+($C$168*Visualisation!$L$137)+($C$169*Visualisation!$L$137)+($C$170*Visualisation!$L$137)+($C$171*Visualisation!$L$137)+($C$172*Visualisation!$L$137)+($C$173*Visualisation!$L$137)+($C$174*Visualisation!$L$137)+($C$175*Visualisation!$L$137)+($C$176*Visualisation!$L$137)+($C$177*Visualisation!$L$137)+($C$178*Visualisation!$L$137)+($C$179*Visualisation!$L$137)+($C$180*Visualisation!$L$137))*$BD$86</f>
        <v>0</v>
      </c>
      <c r="BA195" s="21">
        <f>($C$165*Visualisation!$L$137)+($D$165*Visualisation!$L$137)+($E$165*Visualisation!$L$137)+($F$165*Visualisation!$L$137)+($G$165*Visualisation!$L$137)+($H$165*Visualisation!$L$137)+($I$165*Visualisation!$L$137)+($J$165*Visualisation!$L$137)+($K$165*Visualisation!$L$137)+($L$165*Visualisation!$L$137)+($M$165*Visualisation!$L$137)+($N$165*Visualisation!$L$137)+($O$165*Visualisation!$L$137)+($P$165*Visualisation!$L$137)+($Q$165*Visualisation!$L$137)+($R$165*Visualisation!$L$137)</f>
        <v>0</v>
      </c>
      <c r="BB195" s="21"/>
      <c r="BC195" s="21"/>
      <c r="BD195" s="21">
        <f>(($D$165*Visualisation!$L$137)+($D$166*Visualisation!$L$137)+($D$167*Visualisation!$L$137)+($D$168*Visualisation!$L$137)+($D$169*Visualisation!$L$137)+($D$170*Visualisation!$L$137)+($D$171*Visualisation!$L$137)+($D$172*Visualisation!$L$137)+($D$173*Visualisation!$L$137)+($D$174*Visualisation!$L$137)+($D$175*Visualisation!$L$137)+($D$176*Visualisation!$L$137)+($D$177*Visualisation!$L$137)+($D$178*Visualisation!$L$137)+($D$179*Visualisation!$L$137)+($D$180*Visualisation!$L$137))*$BD$86</f>
        <v>0</v>
      </c>
      <c r="BE195" s="21">
        <f>($C$166*Visualisation!$L$137)+($D$166*Visualisation!$L$137)+($E$166*Visualisation!$L$137)+($F$166*Visualisation!$L$137)+($G$166*Visualisation!$L$137)+($H$166*Visualisation!$L$137)+($I$166*Visualisation!$L$137)+($J$166*Visualisation!$L$137)+($K$166*Visualisation!$L$137)+($L$166*Visualisation!$L$137)+($M$166*Visualisation!$L$137)+($N$166*Visualisation!$L$137)+($O$166*Visualisation!$L$137)+($P$166*Visualisation!$L$137)+($Q$166*Visualisation!$L$137)+($R$166*Visualisation!$L$137)</f>
        <v>0</v>
      </c>
      <c r="BF195" s="21"/>
      <c r="BG195" s="21"/>
      <c r="BH195" s="21">
        <f>(($E$165*Visualisation!$L$137)+($E$166*Visualisation!$L$137)+($E$167*Visualisation!$L$137)+($E$168*Visualisation!$L$137)+($E$169*Visualisation!$L$137)+($E$170*Visualisation!$L$137)+($E$171*Visualisation!$L$137)+($E$172*Visualisation!$L$137)+($E$173*Visualisation!$L$137)+($E$174*Visualisation!$L$137)+($E$175*Visualisation!$L$137)+($E$176*Visualisation!$L$137)+($E$177*Visualisation!$L$137)+($E$178*Visualisation!$L$137)+($E$179*Visualisation!$L$137)+($E$180*Visualisation!$L$137))*$BD$86</f>
        <v>0</v>
      </c>
      <c r="BI195" s="21">
        <f>($C$167*Visualisation!$L$137)+($D$167*Visualisation!$L$137)+($E$167*Visualisation!$L$137)+($F$167*Visualisation!$L$137)+($G$167*Visualisation!$L$137)+($H$167*Visualisation!$L$137)+($I$167*Visualisation!$L$137)+($J$167*Visualisation!$L$137)+($K$167*Visualisation!$L$137)+($L$167*Visualisation!$L$137)+($M$167*Visualisation!$L$137)+($N$167*Visualisation!$L$137)+($O$167*Visualisation!$L$137)+($P$167*Visualisation!$L$137)+($Q$167*Visualisation!$L$137)+($R$167*Visualisation!$L$137)</f>
        <v>0</v>
      </c>
      <c r="BJ195" s="21"/>
      <c r="BK195" s="21"/>
      <c r="BL195" s="21">
        <f>(($F$165*Visualisation!$L$137)+($F$166*Visualisation!$L$137)+($F$167*Visualisation!$L$137)+($F$168*Visualisation!$L$137)+($F$169*Visualisation!$L$137)+($F$170*Visualisation!$L$137)+($F$171*Visualisation!$L$137)+($F$172*Visualisation!$L$137)+($F$173*Visualisation!$L$137)+($F$174*Visualisation!$L$137)+($F$175*Visualisation!$L$137)+($F$176*Visualisation!$L$137)+($F$177*Visualisation!$L$137)+($F$178*Visualisation!$L$137)+($F$179*Visualisation!$L$137)+($F$180*Visualisation!$L$137))*$BD$86</f>
        <v>0</v>
      </c>
      <c r="BM195" s="21">
        <f>($C$168*Visualisation!$L$137)+($D$168*Visualisation!$L$137)+($E$168*Visualisation!$L$137)+($F$168*Visualisation!$L$137)+($G$168*Visualisation!$L$137)+($H$168*Visualisation!$L$137)+($I$168*Visualisation!$L$137)+($J$168*Visualisation!$L$137)+($K$168*Visualisation!$L$137)+($L$168*Visualisation!$L$137)+($M$168*Visualisation!$L$137)+($N$168*Visualisation!$L$137)+($O$168*Visualisation!$L$137)+($P$168*Visualisation!$L$137)+($Q$168*Visualisation!$L$137)+($R$168*Visualisation!$L$137)</f>
        <v>0</v>
      </c>
      <c r="BN195" s="21"/>
      <c r="BO195" s="21"/>
      <c r="BP195" s="21">
        <f>(($G$165*Visualisation!$L$137)+($G$166*Visualisation!$L$137)+($G$167*Visualisation!$L$137)+($G$168*Visualisation!$L$137)+($G$169*Visualisation!$L$137)+($G$170*Visualisation!$L$137)+($G$171*Visualisation!$L$137)+($G$172*Visualisation!$L$137)+($G$173*Visualisation!$L$137)+($G$174*Visualisation!$L$137)+($G$175*Visualisation!$L$137)+($G$176*Visualisation!$L$137)+($G$177*Visualisation!$L$137)+($G$178*Visualisation!$L$137)+($G$179*Visualisation!$L$137)+($G$180*Visualisation!$L$137))*$BD$86</f>
        <v>0</v>
      </c>
      <c r="BQ195" s="21">
        <f>($C$169*Visualisation!$L$137)+($D$169*Visualisation!$L$137)+($E$169*Visualisation!$L$137)+($F$169*Visualisation!$L$137)+($G$169*Visualisation!$L$137)+($H$169*Visualisation!$L$137)+($I$169*Visualisation!$L$137)+($J$169*Visualisation!$L$137)+($K$169*Visualisation!$L$137)+($L$169*Visualisation!$L$137)+($M$169*Visualisation!$L$137)+($N$169*Visualisation!$L$137)+($O$169*Visualisation!$L$137)+($P$169*Visualisation!$L$137)+($Q$169*Visualisation!$L$137)+($R$169*Visualisation!$L$137)</f>
        <v>0</v>
      </c>
      <c r="BR195" s="21"/>
      <c r="BS195" s="21"/>
      <c r="BT195" s="21">
        <f>(($H$165*Visualisation!$L$137)+($H$166*Visualisation!$L$137)+($H$167*Visualisation!$L$137)+($H$168*Visualisation!$L$137)+($H$169*Visualisation!$L$137)+($H$170*Visualisation!$L$137)+($H$171*Visualisation!$L$137)+($H$172*Visualisation!$L$137)+($H$173*Visualisation!$L$137)+($H$174*Visualisation!$L$137)+($H$175*Visualisation!$L$137)+($H$176*Visualisation!$L$137)+($H$177*Visualisation!$L$137)+($H$178*Visualisation!$L$137)+($H$179*Visualisation!$L$137)+($H$180*Visualisation!$L$137))*$BD$86</f>
        <v>0</v>
      </c>
      <c r="BU195" s="21">
        <f>($C$170*Visualisation!$L$137)+($D$170*Visualisation!$L$137)+($E$170*Visualisation!$L$137)+($F$170*Visualisation!$L$137)+($G$170*Visualisation!$L$137)+($H$170*Visualisation!$L$137)+($I$170*Visualisation!$L$137)+($J$170*Visualisation!$L$137)+($K$170*Visualisation!$L$137)+($L$170*Visualisation!$L$137)+($M$170*Visualisation!$L$137)+($N$170*Visualisation!$L$137)+($O$170*Visualisation!$L$137)+($P$170*Visualisation!$L$137)+($Q$170*Visualisation!$L$137)+($R$170*Visualisation!$L$137)</f>
        <v>0</v>
      </c>
      <c r="BV195" s="21"/>
      <c r="BW195" s="21"/>
      <c r="BX195" s="21">
        <f>(($I$165*Visualisation!$L$137)+($I$166*Visualisation!$L$137)+($I$167*Visualisation!$L$137)+($I$168*Visualisation!$L$137)+($I$169*Visualisation!$L$137)+($I$170*Visualisation!$L$137)+($I$171*Visualisation!$L$137)+($I$172*Visualisation!$L$137)+($I$173*Visualisation!$L$137)+($I$174*Visualisation!$L$137)+($I$175*Visualisation!$L$137)+($I$176*Visualisation!$L$137)+($I$177*Visualisation!$L$137)+($I$178*Visualisation!$L$137)+($I$179*Visualisation!$L$137)+($I$180*Visualisation!$L$137))*$BD$86</f>
        <v>0</v>
      </c>
      <c r="BY195" s="21">
        <f>($C$171*Visualisation!$L$137)+($D$171*Visualisation!$L$137)+($E$171*Visualisation!$L$137)+($F$171*Visualisation!$L$137)+($G$171*Visualisation!$L$137)+($H$171*Visualisation!$L$137)+($I$171*Visualisation!$L$137)+($J$171*Visualisation!$L$137)+($K$171*Visualisation!$L$137)+($L$171*Visualisation!$L$137)+($M$171*Visualisation!$L$137)+($N$171*Visualisation!$L$137)+($O$171*Visualisation!$L$137)+($P$171*Visualisation!$L$137)+($Q$171*Visualisation!$L$137)+($R$171*Visualisation!$L$137)</f>
        <v>0</v>
      </c>
      <c r="BZ195" s="2"/>
      <c r="CB195" s="21">
        <f>(($J$165*Visualisation!$L$137)+($J$166*Visualisation!$L$137)+($J$167*Visualisation!$L$137)+($J$168*Visualisation!$L$137)+($J$169*Visualisation!$L$137)+($J$170*Visualisation!$L$137)+($J$171*Visualisation!$L$137)+($J$172*Visualisation!$L$137)+($J$173*Visualisation!$L$137)+($J$174*Visualisation!$L$137)+($J$175*Visualisation!$L$137)+($J$176*Visualisation!$L$137)+($J$177*Visualisation!$L$137)+($J$178*Visualisation!$L$137)+($J$179*Visualisation!$L$137)+($J$180*Visualisation!$L$137))*$BD$86</f>
        <v>0</v>
      </c>
      <c r="CC195" s="21">
        <f>($C$172*Visualisation!$L$137)+($D$172*Visualisation!$L$137)+($E$172*Visualisation!$L$137)+($F$172*Visualisation!$L$137)+($G$172*Visualisation!$L$137)+($H$172*Visualisation!$L$137)+($I$172*Visualisation!$L$137)+($J$172*Visualisation!$L$137)+($K$172*Visualisation!$L$137)+($L$172*Visualisation!$L$137)+($M$172*Visualisation!$L$137)+($N$172*Visualisation!$L$137)+($O$172*Visualisation!$L$137)+($P$172*Visualisation!$L$137)+($Q$172*Visualisation!$L$137)+($R$172*Visualisation!$L$137)</f>
        <v>0</v>
      </c>
      <c r="CD195" s="2"/>
      <c r="CF195" s="21">
        <f>(($K$165*Visualisation!$L$137)+($K$166*Visualisation!$L$137)+($K$167*Visualisation!$L$137)+($K$168*Visualisation!$L$137)+($K$169*Visualisation!$L$137)+($K$170*Visualisation!$L$137)+($K$171*Visualisation!$L$137)+($K$172*Visualisation!$L$137)+($K$173*Visualisation!$L$137)+($K$174*Visualisation!$L$137)+($K$175*Visualisation!$L$137)+($K$176*Visualisation!$L$137)+($K$177*Visualisation!$L$137)+($K$178*Visualisation!$L$137)+($K$179*Visualisation!$L$137)+($K$180*Visualisation!$L$137))*$BD$86</f>
        <v>0</v>
      </c>
      <c r="CG195" s="21">
        <f>($C$173*Visualisation!$L$137)+($D$173*Visualisation!$L$137)+($E$173*Visualisation!$L$137)+($F$173*Visualisation!$L$137)+($G$173*Visualisation!$L$137)+($H$173*Visualisation!$L$137)+($I$173*Visualisation!$L$137)+($J$173*Visualisation!$L$137)+($K$173*Visualisation!$L$137)+($L$173*Visualisation!$L$137)+($M$173*Visualisation!$L$137)+($N$173*Visualisation!$L$137)+($O$173*Visualisation!$L$137)+($P$173*Visualisation!$L$137)+($Q$173*Visualisation!$L$137)+($R$173*Visualisation!$L$137)</f>
        <v>0</v>
      </c>
      <c r="CH195" s="2"/>
      <c r="CJ195" s="21">
        <f>(($L$165*Visualisation!$L$137)+($L$166*Visualisation!$L$137)+($L$167*Visualisation!$L$137)+($L$168*Visualisation!$L$137)+($L$169*Visualisation!$L$137)+($L$170*Visualisation!$L$137)+($L$171*Visualisation!$L$137)+($L$172*Visualisation!$L$137)+($L$173*Visualisation!$L$137)+($L$174*Visualisation!$L$137)+($L$175*Visualisation!$L$137)+($L$176*Visualisation!$L$137)+($L$177*Visualisation!$L$137)+($L$178*Visualisation!$L$137)+($L$179*Visualisation!$L$137)+($L$180*Visualisation!$L$137))*$BD$86</f>
        <v>0</v>
      </c>
      <c r="CK195" s="21">
        <f>($C$174*Visualisation!$L$137)+($D$174*Visualisation!$L$137)+($E$174*Visualisation!$L$137)+($F$174*Visualisation!$L$137)+($G$174*Visualisation!$L$137)+($H$174*Visualisation!$L$137)+($I$174*Visualisation!$L$137)+($J$174*Visualisation!$L$137)+($K$174*Visualisation!$L$137)+($L$174*Visualisation!$L$137)+($M$174*Visualisation!$L$137)+($N$174*Visualisation!$L$137)+($O$174*Visualisation!$L$137)+($P$174*Visualisation!$L$137)+($Q$174*Visualisation!$L$137)+($R$174*Visualisation!$L$137)</f>
        <v>0</v>
      </c>
      <c r="CL195" s="2"/>
      <c r="CN195" s="21">
        <f>(($M$165*Visualisation!$L$137)+($M$166*Visualisation!$L$137)+($M$167*Visualisation!$L$137)+($M$168*Visualisation!$L$137)+($M$169*Visualisation!$L$137)+($M$170*Visualisation!$L$137)+($M$171*Visualisation!$L$137)+($M$172*Visualisation!$L$137)+($M$173*Visualisation!$L$137)+($M$174*Visualisation!$L$137)+($M$175*Visualisation!$L$137)+($M$176*Visualisation!$L$137)+($M$177*Visualisation!$L$137)+($M$178*Visualisation!$L$137)+($M$179*Visualisation!$L$137)+($M$180*Visualisation!$L$137))*$BD$86</f>
        <v>0</v>
      </c>
      <c r="CO195" s="21">
        <f>($C$175*Visualisation!$L$137)+($D$175*Visualisation!$L$137)+($E$175*Visualisation!$L$137)+($F$175*Visualisation!$L$137)+($G$175*Visualisation!$L$137)+($H$175*Visualisation!$L$137)+($I$175*Visualisation!$L$137)+($J$175*Visualisation!$L$137)+($K$175*Visualisation!$L$137)+($L$175*Visualisation!$L$137)+($M$175*Visualisation!$L$137)+($N$175*Visualisation!$L$137)+($O$175*Visualisation!$L$137)+($P$175*Visualisation!$L$137)+($Q$175*Visualisation!$L$137)+($R$175*Visualisation!$L$137)</f>
        <v>0</v>
      </c>
      <c r="CP195" s="2"/>
      <c r="CR195" s="21">
        <f>(($N$165*Visualisation!$L$137)+($N$166*Visualisation!$L$137)+($N$167*Visualisation!$L$137)+($N$168*Visualisation!$L$137)+($N$169*Visualisation!$L$137)+($N$170*Visualisation!$L$137)+($N$171*Visualisation!$L$137)+($N$172*Visualisation!$L$137)+($N$173*Visualisation!$L$137)+($N$174*Visualisation!$L$137)+($N$175*Visualisation!$L$137)+($N$176*Visualisation!$L$137)+($N$177*Visualisation!$L$137)+($N$178*Visualisation!$L$137)+($N$179*Visualisation!$L$137)+($N$180*Visualisation!$L$137))*$BD$86</f>
        <v>0</v>
      </c>
      <c r="CS195" s="21">
        <f>($C$176*Visualisation!$L$137)+($D$176*Visualisation!$L$137)+($E$176*Visualisation!$L$137)+($F$176*Visualisation!$L$137)+($G$176*Visualisation!$L$137)+($H$176*Visualisation!$L$137)+($I$176*Visualisation!$L$137)+($J$176*Visualisation!$L$137)+($K$176*Visualisation!$L$137)+($L$176*Visualisation!$L$137)+($M$176*Visualisation!$L$137)+($N$176*Visualisation!$L$137)+($O$176*Visualisation!$L$137)+($P$176*Visualisation!$L$137)+($Q$176*Visualisation!$L$137)+($R$176*Visualisation!$L$137)</f>
        <v>0</v>
      </c>
      <c r="CT195" s="2"/>
      <c r="CV195" s="21">
        <f>(($O$165*Visualisation!$L$137)+($O$166*Visualisation!$L$137)+($O$167*Visualisation!$L$137)+($O$168*Visualisation!$L$137)+($O$169*Visualisation!$L$137)+($O$170*Visualisation!$L$137)+($O$171*Visualisation!$L$137)+($O$172*Visualisation!$L$137)+($O$173*Visualisation!$L$137)+($O$174*Visualisation!$L$137)+($O$175*Visualisation!$L$137)+($O$176*Visualisation!$L$137)+($O$177*Visualisation!$L$137)+($O$178*Visualisation!$L$137)+($O$179*Visualisation!$L$137)+($O$180*Visualisation!$L$137))*$BD$86</f>
        <v>0</v>
      </c>
      <c r="CW195" s="21">
        <f>($C$177*Visualisation!$L$137)+($D$177*Visualisation!$L$137)+($E$177*Visualisation!$L$137)+($F$177*Visualisation!$L$137)+($G$177*Visualisation!$L$137)+($H$177*Visualisation!$L$137)+($I$177*Visualisation!$L$137)+($J$177*Visualisation!$L$137)+($K$177*Visualisation!$L$137)+($L$177*Visualisation!$L$137)+($M$177*Visualisation!$L$137)+($N$177*Visualisation!$L$137)+($O$177*Visualisation!$L$137)+($P$177*Visualisation!$L$137)+($Q$177*Visualisation!$L$137)+($R$177*Visualisation!$L$137)</f>
        <v>0</v>
      </c>
      <c r="CX195" s="2"/>
      <c r="CZ195" s="21">
        <f>(($P$165*Visualisation!$L$137)+($P$166*Visualisation!$L$137)+($P$167*Visualisation!$L$137)+($P$168*Visualisation!$L$137)+($P$169*Visualisation!$L$137)+($P$170*Visualisation!$L$137)+($P$171*Visualisation!$L$137)+($P$172*Visualisation!$L$137)+($P$173*Visualisation!$L$137)+($P$174*Visualisation!$L$137)+($P$175*Visualisation!$L$137)+($P$176*Visualisation!$L$137)+($P$177*Visualisation!$L$137)+($P$178*Visualisation!$L$137)+($P$179*Visualisation!$L$137)+($P$180*Visualisation!$L$137))*$BD$86</f>
        <v>0</v>
      </c>
      <c r="DA195" s="21">
        <f>($C$178*Visualisation!$L$137)+($D$178*Visualisation!$L$137)+($E$178*Visualisation!$L$137)+($F$178*Visualisation!$L$137)+($G$178*Visualisation!$L$137)+($H$178*Visualisation!$L$137)+($I$178*Visualisation!$L$137)+($J$178*Visualisation!$L$137)+($K$178*Visualisation!$L$137)+($L$178*Visualisation!$L$137)+($M$178*Visualisation!$L$137)+($N$178*Visualisation!$L$137)+($O$178*Visualisation!$L$137)+($P$178*Visualisation!$L$137)+($Q$178*Visualisation!$L$137)+($R$178*Visualisation!$L$137)</f>
        <v>0</v>
      </c>
      <c r="DB195" s="2"/>
      <c r="DD195" s="21">
        <f>(($Q$165*Visualisation!$L$137)+($Q$166*Visualisation!$L$137)+($Q$167*Visualisation!$L$137)+($Q$168*Visualisation!$L$137)+($Q$169*Visualisation!$L$137)+($Q$170*Visualisation!$L$137)+($Q$171*Visualisation!$L$137)+($Q$172*Visualisation!$L$137)+($Q$173*Visualisation!$L$137)+($Q$174*Visualisation!$L$137)+($Q$175*Visualisation!$L$137)+($Q$176*Visualisation!$L$137)+($Q$177*Visualisation!$L$137)+($Q$178*Visualisation!$L$137)+($Q$179*Visualisation!$L$137)+($Q$180*Visualisation!$L$137))*$BD$86</f>
        <v>0</v>
      </c>
      <c r="DE195" s="21">
        <f>($C$179*Visualisation!$L$137)+($D$179*Visualisation!$L$137)+($E$179*Visualisation!$L$137)+($F$179*Visualisation!$L$137)+($G$179*Visualisation!$L$137)+($H$179*Visualisation!$L$137)+($I$179*Visualisation!$L$137)+($J$179*Visualisation!$L$137)+($K$179*Visualisation!$L$137)+($L$179*Visualisation!$L$137)+($M$179*Visualisation!$L$137)+($N$179*Visualisation!$L$137)+($O$179*Visualisation!$L$137)+($P$179*Visualisation!$L$137)+($Q$179*Visualisation!$L$137)+($R$179*Visualisation!$L$137)</f>
        <v>0</v>
      </c>
      <c r="DF195" s="2"/>
      <c r="DH195" s="21">
        <f>(($R$165*Visualisation!$L$137)+($R$166*Visualisation!$L$137)+($R$167*Visualisation!$L$137)+($R$168*Visualisation!$L$137)+($R$169*Visualisation!$L$137)+($R$170*Visualisation!$L$137)+($R$171*Visualisation!$L$137)+($R$172*Visualisation!$L$137)+($R$173*Visualisation!$L$137)+($R$174*Visualisation!$L$137)+($R$175*Visualisation!$L$137)+($R$176*Visualisation!$L$137)+($R$177*Visualisation!$L$137)+($R$178*Visualisation!$L$137)+($R$179*Visualisation!$L$137)+($R$180*Visualisation!$L$137))*$BD$86</f>
        <v>0</v>
      </c>
      <c r="DI195" s="21">
        <f>($C$180*Visualisation!$L$137)+($D$180*Visualisation!$L$137)+($E$180*Visualisation!$L$137)+($F$180*Visualisation!$L$137)+($G$180*Visualisation!$L$137)+($H$180*Visualisation!$L$137)+($I$180*Visualisation!$L$137)+($J$180*Visualisation!$L$137)+($K$180*Visualisation!$L$137)+($L$180*Visualisation!$L$137)+($M$180*Visualisation!$L$137)+($N$180*Visualisation!$L$137)+($O$180*Visualisation!$L$137)+($P$180*Visualisation!$L$137)+($Q$180*Visualisation!$L$137)+($R$180*Visualisation!$L$137)</f>
        <v>0</v>
      </c>
      <c r="DJ195" s="2"/>
      <c r="DO195" s="253"/>
    </row>
    <row r="196" spans="1:119" ht="15.75">
      <c r="A196" s="35" t="s">
        <v>70</v>
      </c>
      <c r="B196" s="159" t="s">
        <v>83</v>
      </c>
      <c r="C196" s="163">
        <f>IF((Visualisation!$O$69-Visualisation!E$69)&gt;0,(1-(EXP(-(((Visualisation!$O$69-Visualisation!E$69)^2)/(2*($T$185^2)))))),0)</f>
        <v>1.3848804122095992E-2</v>
      </c>
      <c r="D196" s="163">
        <f>IF((Visualisation!$O$69-Visualisation!F$69)&gt;0,(1-(EXP(-(((Visualisation!$O$69-Visualisation!F$69)^2)/(2*($T$185^2)))))),0)</f>
        <v>1.3247792425149174E-2</v>
      </c>
      <c r="E196" s="163">
        <f>IF((Visualisation!$O$69-Visualisation!G$69)&gt;0,(1-(EXP(-(((Visualisation!$O$69-Visualisation!G$69)^2)/(2*($T$185^2)))))),0)</f>
        <v>2.4716089049487189E-2</v>
      </c>
      <c r="F196" s="163">
        <f>IF((Visualisation!$O$69-Visualisation!H$69)&gt;0,(1-(EXP(-(((Visualisation!$O$69-Visualisation!H$69)^2)/(2*($T$185^2)))))),0)</f>
        <v>0</v>
      </c>
      <c r="G196" s="163">
        <f>IF((Visualisation!$O$69-Visualisation!I$69)&gt;0,(1-(EXP(-(((Visualisation!$O$69-Visualisation!I$69)^2)/(2*($T$185^2)))))),0)</f>
        <v>0</v>
      </c>
      <c r="H196" s="163">
        <f>IF((Visualisation!$O$69-Visualisation!J$69)&gt;0,(1-(EXP(-(((Visualisation!$O$69-Visualisation!J$69)^2)/(2*($T$185^2)))))),0)</f>
        <v>0</v>
      </c>
      <c r="I196" s="163">
        <f>IF((Visualisation!$O$69-Visualisation!K$69)&gt;0,(1-(EXP(-(((Visualisation!$O$69-Visualisation!K$69)^2)/(2*($T$185^2)))))),0)</f>
        <v>0</v>
      </c>
      <c r="J196" s="163">
        <f>IF((Visualisation!$O$69-Visualisation!L$69)&gt;0,(1-(EXP(-(((Visualisation!$O$69-Visualisation!L$69)^2)/(2*($T$185^2)))))),0)</f>
        <v>0</v>
      </c>
      <c r="K196" s="163">
        <f>IF((Visualisation!$O$69-Visualisation!M$69)&gt;0,(1-(EXP(-(((Visualisation!$O$69-Visualisation!M$69)^2)/(2*($T$185^2)))))),0)</f>
        <v>0</v>
      </c>
      <c r="L196" s="163">
        <f>IF((Visualisation!$O$69-Visualisation!N$69)&gt;0,(1-(EXP(-(((Visualisation!$O$69-Visualisation!N$69)^2)/(2*($T$185^2)))))),0)</f>
        <v>6.3785819932715704E-5</v>
      </c>
      <c r="M196" s="163">
        <f>IF((Visualisation!$O$69-Visualisation!O$69)&gt;0,(1-(EXP(-(((Visualisation!$O$69-Visualisation!O$69)^2)/(2*($T$185^2)))))),0)</f>
        <v>0</v>
      </c>
      <c r="N196" s="163">
        <f>IF((Visualisation!$O$69-Visualisation!P$69)&gt;0,(1-(EXP(-(((Visualisation!$O$69-Visualisation!P$69)^2)/(2*($T$185^2)))))),0)</f>
        <v>1.0133520439326027E-5</v>
      </c>
      <c r="O196" s="163">
        <f>IF((Visualisation!$O$69-Visualisation!Q$69)&gt;0,(1-(EXP(-(((Visualisation!$O$69-Visualisation!Q$69)^2)/(2*($T$185^2)))))),0)</f>
        <v>0.98459772990863359</v>
      </c>
      <c r="P196" s="163">
        <f>IF((Visualisation!$O$69-Visualisation!R$69)&gt;0,(1-(EXP(-(((Visualisation!$O$69-Visualisation!R$69)^2)/(2*($T$185^2)))))),0)</f>
        <v>7.0843480347360099E-3</v>
      </c>
      <c r="Q196" s="163">
        <f>IF((Visualisation!$O$69-Visualisation!S$69)&gt;0,(1-(EXP(-(((Visualisation!$O$69-Visualisation!S$69)^2)/(2*($T$185^2)))))),0)</f>
        <v>0</v>
      </c>
      <c r="R196" s="163">
        <f>IF((Visualisation!$O$69-Visualisation!T$69)&gt;0,(1-(EXP(-(((Visualisation!$O$69-Visualisation!T$69)^2)/(2*($T$185^2)))))),0)</f>
        <v>6.6398108951037926E-5</v>
      </c>
      <c r="S196" s="1"/>
      <c r="T196" s="1"/>
      <c r="U196" s="1"/>
      <c r="V196" s="1"/>
      <c r="W196" s="249"/>
      <c r="X196" s="2"/>
      <c r="Y196" s="2"/>
      <c r="Z196" s="2"/>
      <c r="AA196" s="27"/>
      <c r="AB196" s="43" t="s">
        <v>301</v>
      </c>
      <c r="AC196" s="43" t="s">
        <v>151</v>
      </c>
      <c r="AD196" s="43" t="s">
        <v>242</v>
      </c>
      <c r="AE196" s="43" t="s">
        <v>243</v>
      </c>
      <c r="AF196" s="43" t="s">
        <v>244</v>
      </c>
      <c r="AG196" s="43" t="s">
        <v>203</v>
      </c>
      <c r="AH196" s="43" t="s">
        <v>204</v>
      </c>
      <c r="AI196" s="26" t="s">
        <v>73</v>
      </c>
      <c r="AJ196" s="26" t="s">
        <v>72</v>
      </c>
      <c r="AK196" s="26" t="s">
        <v>71</v>
      </c>
      <c r="AL196" s="43" t="s">
        <v>70</v>
      </c>
      <c r="AM196" s="43" t="s">
        <v>338</v>
      </c>
      <c r="AN196" s="43" t="s">
        <v>89</v>
      </c>
      <c r="AO196" s="43" t="s">
        <v>88</v>
      </c>
      <c r="AP196" s="43" t="s">
        <v>87</v>
      </c>
      <c r="AQ196" s="26" t="s">
        <v>325</v>
      </c>
      <c r="AR196" s="2"/>
      <c r="AS196" s="1"/>
      <c r="AT196" s="1"/>
      <c r="AU196" s="1"/>
      <c r="AV196" s="249"/>
      <c r="AX196" s="11"/>
      <c r="AY196" s="225" t="s">
        <v>258</v>
      </c>
      <c r="AZ196" s="21">
        <f>(($C$186*Visualisation!$L$138)+($C$187*Visualisation!$L$138)+($C$188*Visualisation!$L$138)+($C$189*Visualisation!$L$138)+($C$190*Visualisation!$L$138)+($C$191*Visualisation!$L$138)+($C$192*Visualisation!$L$138)+($C$193*Visualisation!$L$138)+($C$194*Visualisation!$L$138)+($C$195*Visualisation!$L$138)+($C$196*Visualisation!$L$138)+($C$197*Visualisation!$L$138)+($C$198*Visualisation!$L$138)+($C$199*Visualisation!$L$138)+($C$200*Visualisation!$L$138)+($C$201*Visualisation!$L$138))*$BD$86</f>
        <v>0</v>
      </c>
      <c r="BA196" s="21">
        <f>($C$186*Visualisation!$L$138)+($D$186*Visualisation!$L$138)+($E$186*Visualisation!$L$138)+($F$186*Visualisation!$L$138)+($G$186*Visualisation!$L$138)+($H$186*Visualisation!$L$138)+($I$186*Visualisation!$L$138)+($J$186*Visualisation!$L$138)+($K$186*Visualisation!$L$138)+($L$186*Visualisation!$L$138)+($M$186*Visualisation!$L$138)+($N$186*Visualisation!$L$138)+($O$186*Visualisation!$L$138)+($P$186*Visualisation!$L$138)+($Q$186*Visualisation!$L$138)+($R$186*Visualisation!$L$138)</f>
        <v>0</v>
      </c>
      <c r="BB196" s="21"/>
      <c r="BC196" s="21"/>
      <c r="BD196" s="21">
        <f>(($D$186*Visualisation!$L$138)+($D$187*Visualisation!$L$138)+($D$188*Visualisation!$L$138)+($D$189*Visualisation!$L$138)+($D$190*Visualisation!$L$138)+($D$191*Visualisation!$L$138)+($D$192*Visualisation!$L$138)+($D$193*Visualisation!$L$138)+($D$194*Visualisation!$L$138)+($D$195*Visualisation!$L$138)+($D$196*Visualisation!$L$138)+($D$197*Visualisation!$L$138)+($D$198*Visualisation!$L$138)+($D$199*Visualisation!$L$138)+($D$200*Visualisation!$L$138)+($D$201*Visualisation!$L$138))*$BD$86</f>
        <v>0</v>
      </c>
      <c r="BE196" s="21">
        <f>($C$187*Visualisation!$L$138)+($D$187*Visualisation!$L$138)+($E$187*Visualisation!$L$138)+($F$187*Visualisation!$L$138)+($G$187*Visualisation!$L$138)+($H$187*Visualisation!$L$138)+($I$187*Visualisation!$L$138)+($J$187*Visualisation!$L$138)+($K$187*Visualisation!$L$138)+($L$187*Visualisation!$L$138)+($M$187*Visualisation!$L$138)+($N$187*Visualisation!$L$138)+($O$187*Visualisation!$L$138)+($P$187*Visualisation!$L$138)+($Q$187*Visualisation!$L$138)+($R$187*Visualisation!$L$138)</f>
        <v>0</v>
      </c>
      <c r="BF196" s="21"/>
      <c r="BG196" s="21"/>
      <c r="BH196" s="21">
        <f>(($E$186*Visualisation!$L$138)+($E$187*Visualisation!$L$138)+($E$188*Visualisation!$L$138)+($E$189*Visualisation!$L$138)+($E$190*Visualisation!$L$138)+($E$191*Visualisation!$L$138)+($E$192*Visualisation!$L$138)+($E$193*Visualisation!$L$138)+($E$194*Visualisation!$L$138)+($E$195*Visualisation!$L$138)+($E$196*Visualisation!$L$138)+($E$197*Visualisation!$L$138)+($E$198*Visualisation!$L$138)+($E$199*Visualisation!$L$138)+($E$200*Visualisation!$L$138)+($E$201*Visualisation!$L$138))*$BD$86</f>
        <v>0</v>
      </c>
      <c r="BI196" s="21">
        <f>($C$188*Visualisation!$L$138)+($D$188*Visualisation!$L$138)+($E$188*Visualisation!$L$138)+($F$188*Visualisation!$L$138)+($G$188*Visualisation!$L$138)+($H$188*Visualisation!$L$138)+($I$188*Visualisation!$L$138)+($J$188*Visualisation!$L$138)+($K$188*Visualisation!$L$138)+($L$188*Visualisation!$L$138)+($M$188*Visualisation!$L$138)+($N$188*Visualisation!$L$138)+($O$188*Visualisation!$L$138)+($P$188*Visualisation!$L$138)+($Q$188*Visualisation!$L$138)+($R$188*Visualisation!$L$138)</f>
        <v>0</v>
      </c>
      <c r="BJ196" s="21"/>
      <c r="BK196" s="21"/>
      <c r="BL196" s="21">
        <f>(($F$186*Visualisation!$L$138)+($F$187*Visualisation!$L$138)+($F$188*Visualisation!$L$138)+($F$189*Visualisation!$L$138)+($F$190*Visualisation!$L$138)+($F$191*Visualisation!$L$138)+($F$192*Visualisation!$L$138)+($F$193*Visualisation!$L$138)+($F$194*Visualisation!$L$138)+($F$195*Visualisation!$L$138)+($F$196*Visualisation!$L$138)+($F$197*Visualisation!$L$138)+($F$198*Visualisation!$L$138)+($F$199*Visualisation!$L$138)+($F$200*Visualisation!$L$138)+($F$201*Visualisation!$L$138))*$BD$86</f>
        <v>0</v>
      </c>
      <c r="BM196" s="21">
        <f>($C$189*Visualisation!$L$138)+($D$189*Visualisation!$L$138)+($E$189*Visualisation!$L$138)+($F$189*Visualisation!$L$138)+($G$189*Visualisation!$L$138)+($H$189*Visualisation!$L$138)+($I$189*Visualisation!$L$138)+($J$189*Visualisation!$L$138)+($K$189*Visualisation!$L$138)+($L$189*Visualisation!$L$138)+($M$189*Visualisation!$L$138)+($N$189*Visualisation!$L$138)+($O$189*Visualisation!$L$138)+($P$189*Visualisation!$L$138)+($Q$189*Visualisation!$L$138)+($R$189*Visualisation!$L$138)</f>
        <v>0</v>
      </c>
      <c r="BN196" s="21"/>
      <c r="BO196" s="21"/>
      <c r="BP196" s="21">
        <f>(($G$186*Visualisation!$L$138)+($G$187*Visualisation!$L$138)+($G$188*Visualisation!$L$138)+($G$189*Visualisation!$L$138)+($G$190*Visualisation!$L$138)+($G$191*Visualisation!$L$138)+($G$192*Visualisation!$L$138)+($G$193*Visualisation!$L$138)+($G$194*Visualisation!$L$138)+($G$195*Visualisation!$L$138)+($G$196*Visualisation!$L$138)+($G$197*Visualisation!$L$138)+($G$198*Visualisation!$L$138)+($G$199*Visualisation!$L$138)+($G$200*Visualisation!$L$138)+($G$201*Visualisation!$L$138))*$BD$86</f>
        <v>0</v>
      </c>
      <c r="BQ196" s="21">
        <f>($C$190*Visualisation!$L$138)+($D$190*Visualisation!$L$138)+($E$190*Visualisation!$L$138)+($F$190*Visualisation!$L$138)+($G$190*Visualisation!$L$138)+($H$190*Visualisation!$L$138)+($I$190*Visualisation!$L$138)+($J$190*Visualisation!$L$138)+($K$190*Visualisation!$L$138)+($L$190*Visualisation!$L$138)+($M$190*Visualisation!$L$138)+($N$190*Visualisation!$L$138)+($O$190*Visualisation!$L$138)+($P$190*Visualisation!$L$138)+($Q$190*Visualisation!$L$138)+($R$190*Visualisation!$L$138)</f>
        <v>0</v>
      </c>
      <c r="BR196" s="21"/>
      <c r="BS196" s="21"/>
      <c r="BT196" s="21">
        <f>(($H$186*Visualisation!$L$138)+($H$187*Visualisation!$L$138)+($H$188*Visualisation!$L$138)+($H$189*Visualisation!$L$138)+($H$190*Visualisation!$L$138)+($H$191*Visualisation!$L$138)+($H$192*Visualisation!$L$138)+($H$193*Visualisation!$L$138)+($H$194*Visualisation!$L$138)+($H$195*Visualisation!$L$138)+($H$196*Visualisation!$L$138)+($H$197*Visualisation!$L$138)+($H$198*Visualisation!$L$138)+($H$199*Visualisation!$L$138)+($H$200*Visualisation!$L$138)+($H$201*Visualisation!$L$138))*$BD$86</f>
        <v>0</v>
      </c>
      <c r="BU196" s="21">
        <f>($C$191*Visualisation!$L$138)+($D$191*Visualisation!$L$138)+($E$191*Visualisation!$L$138)+($F$191*Visualisation!$L$138)+($G$191*Visualisation!$L$138)+($H$191*Visualisation!$L$138)+($I$191*Visualisation!$L$138)+($J$191*Visualisation!$L$138)+($K$191*Visualisation!$L$138)+($L$191*Visualisation!$L$138)+($M$191*Visualisation!$L$138)+($N$191*Visualisation!$L$138)+($O$191*Visualisation!$L$138)+($P$191*Visualisation!$L$138)+($Q$191*Visualisation!$L$138)+($R$191*Visualisation!$L$138)</f>
        <v>0</v>
      </c>
      <c r="BV196" s="21"/>
      <c r="BW196" s="21"/>
      <c r="BX196" s="21">
        <f>(($I$186*Visualisation!$L$138)+($I$187*Visualisation!$L$138)+($I$188*Visualisation!$L$138)+($I$189*Visualisation!$L$138)+($I$190*Visualisation!$L$138)+($I$191*Visualisation!$L$138)+($I$192*Visualisation!$L$138)+($I$193*Visualisation!$L$138)+($I$194*Visualisation!$L$138)+($I$195*Visualisation!$L$138)+($I$196*Visualisation!$L$138)+($I$197*Visualisation!$L$138)+($I$198*Visualisation!$L$138)+($I$199*Visualisation!$L$138)+($I$200*Visualisation!$L$138)+($I$201*Visualisation!$L$138))*$BD$86</f>
        <v>0</v>
      </c>
      <c r="BY196" s="21">
        <f>($C$192*Visualisation!$L$138)+($D$192*Visualisation!$L$138)+($E$192*Visualisation!$L$138)+($F$192*Visualisation!$L$138)+($G$192*Visualisation!$L$138)+($H$192*Visualisation!$L$138)+($I$192*Visualisation!$L$138)+($J$192*Visualisation!$L$138)+($K$192*Visualisation!$L$138)+($L$192*Visualisation!$L$138)+($M$192*Visualisation!$L$138)+($N$192*Visualisation!$L$138)+($O$192*Visualisation!$L$138)+($P$192*Visualisation!$L$138)+($Q$192*Visualisation!$L$138)+($R$192*Visualisation!$L$138)</f>
        <v>0</v>
      </c>
      <c r="BZ196" s="2"/>
      <c r="CB196" s="21">
        <f>(($J$186*Visualisation!$L$138)+($J$187*Visualisation!$L$138)+($J$188*Visualisation!$L$138)+($J$189*Visualisation!$L$138)+($J$190*Visualisation!$L$138)+($J$191*Visualisation!$L$138)+($J$192*Visualisation!$L$138)+($J$193*Visualisation!$L$138)+($J$194*Visualisation!$L$138)+($J$195*Visualisation!$L$138)+($J$196*Visualisation!$L$138)+($J$197*Visualisation!$L$138)+($J$198*Visualisation!$L$138)+($J$199*Visualisation!$L$138)+($J$200*Visualisation!$L$138)+($J$201*Visualisation!$L$138))*$BD$86</f>
        <v>0</v>
      </c>
      <c r="CC196" s="21">
        <f>($C$193*Visualisation!$L$138)+($D$193*Visualisation!$L$138)+($E$193*Visualisation!$L$138)+($F$193*Visualisation!$L$138)+($G$193*Visualisation!$L$138)+($H$193*Visualisation!$L$138)+($I$193*Visualisation!$L$138)+($J$193*Visualisation!$L$138)+($K$193*Visualisation!$L$138)+($L$193*Visualisation!$L$138)+($M$193*Visualisation!$L$138)+($N$193*Visualisation!$L$138)+($O$193*Visualisation!$L$138)+($P$193*Visualisation!$L$138)+($Q$193*Visualisation!$L$138)+($R$193*Visualisation!$L$138)</f>
        <v>0</v>
      </c>
      <c r="CD196" s="2"/>
      <c r="CF196" s="21">
        <f>(($K$186*Visualisation!$L$138)+($K$187*Visualisation!$L$138)+($K$188*Visualisation!$L$138)+($K$189*Visualisation!$L$138)+($K$190*Visualisation!$L$138)+($K$191*Visualisation!$L$138)+($K$192*Visualisation!$L$138)+($K$193*Visualisation!$L$138)+($K$194*Visualisation!$L$138)+($K$195*Visualisation!$L$138)+($K$196*Visualisation!$L$138)+($K$197*Visualisation!$L$138)+($K$198*Visualisation!$L$138)+($K$199*Visualisation!$L$138)+($K$200*Visualisation!$L$138)+($K$201*Visualisation!$L$138))*$BD$86</f>
        <v>0</v>
      </c>
      <c r="CG196" s="21">
        <f>($C$194*Visualisation!$L$138)+($D$194*Visualisation!$L$138)+($E$194*Visualisation!$L$138)+($F$194*Visualisation!$L$138)+($G$194*Visualisation!$L$138)+($H$194*Visualisation!$L$138)+($I$194*Visualisation!$L$138)+($J$194*Visualisation!$L$138)+($K$194*Visualisation!$L$138)+($L$194*Visualisation!$L$138)+($M$194*Visualisation!$L$138)+($N$194*Visualisation!$L$138)+($O$194*Visualisation!$L$138)+($P$194*Visualisation!$L$138)+($Q$194*Visualisation!$L$138)+($R$194*Visualisation!$L$138)</f>
        <v>0</v>
      </c>
      <c r="CH196" s="2"/>
      <c r="CJ196" s="21">
        <f>(($L$186*Visualisation!$L$138)+($L$187*Visualisation!$L$138)+($L$188*Visualisation!$L$138)+($L$189*Visualisation!$L$138)+($L$190*Visualisation!$L$138)+($L$191*Visualisation!$L$138)+($L$192*Visualisation!$L$138)+($L$193*Visualisation!$L$138)+($L$194*Visualisation!$L$138)+($L$195*Visualisation!$L$138)+($L$196*Visualisation!$L$138)+($L$197*Visualisation!$L$138)+($L$198*Visualisation!$L$138)+($L$199*Visualisation!$L$138)+($L$200*Visualisation!$L$138)+($L$201*Visualisation!$L$138))*$BD$86</f>
        <v>0</v>
      </c>
      <c r="CK196" s="21">
        <f>($C$195*Visualisation!$L$138)+($D$195*Visualisation!$L$138)+($E$195*Visualisation!$L$138)+($F$195*Visualisation!$L$138)+($G$195*Visualisation!$L$138)+($H$195*Visualisation!$L$138)+($I$195*Visualisation!$L$138)+($J$195*Visualisation!$L$138)+($K$195*Visualisation!$L$138)+($L$195*Visualisation!$L$138)+($M$195*Visualisation!$L$138)+($N$195*Visualisation!$L$138)+($O$195*Visualisation!$L$138)+($P$195*Visualisation!$L$138)+($Q$195*Visualisation!$L$138)+($R$195*Visualisation!$L$138)</f>
        <v>0</v>
      </c>
      <c r="CL196" s="2"/>
      <c r="CN196" s="21">
        <f>(($M$186*Visualisation!$L$138)+($M$187*Visualisation!$L$138)+($M$188*Visualisation!$L$138)+($M$189*Visualisation!$L$138)+($M$190*Visualisation!$L$138)+($M$191*Visualisation!$L$138)+($M$192*Visualisation!$L$138)+($M$193*Visualisation!$L$138)+($M$194*Visualisation!$L$138)+($M$195*Visualisation!$L$138)+($M$196*Visualisation!$L$138)+($M$197*Visualisation!$L$138)+($M$198*Visualisation!$L$138)+($M$199*Visualisation!$L$138)+($M$200*Visualisation!$L$138)+($M$201*Visualisation!$L$138))*$BD$86</f>
        <v>0</v>
      </c>
      <c r="CO196" s="21">
        <f>($C$196*Visualisation!$L$138)+($D$196*Visualisation!$L$138)+($E$196*Visualisation!$L$138)+($F$196*Visualisation!$L$138)+($G$196*Visualisation!$L$138)+($H$196*Visualisation!$L$138)+($I$196*Visualisation!$L$138)+($J$196*Visualisation!$L$138)+($K$196*Visualisation!$L$138)+($L$196*Visualisation!$L$138)+($M$196*Visualisation!$L$138)+($N$196*Visualisation!$L$138)+($O$196*Visualisation!$L$138)+($P$196*Visualisation!$L$138)+($Q$196*Visualisation!$L$138)+($R$196*Visualisation!$L$138)</f>
        <v>0</v>
      </c>
      <c r="CP196" s="2"/>
      <c r="CR196" s="21">
        <f>(($N$186*Visualisation!$L$138)+($N$187*Visualisation!$L$138)+($N$188*Visualisation!$L$138)+($N$189*Visualisation!$L$138)+($N$190*Visualisation!$L$138)+($N$191*Visualisation!$L$138)+($N$192*Visualisation!$L$138)+($N$193*Visualisation!$L$138)+($N$194*Visualisation!$L$138)+($N$195*Visualisation!$L$138)+($N$196*Visualisation!$L$138)+($N$197*Visualisation!$L$138)+($N$198*Visualisation!$L$138)+($N$199*Visualisation!$L$138)+($N$200*Visualisation!$L$138)+($N$201*Visualisation!$L$138))*$BD$86</f>
        <v>0</v>
      </c>
      <c r="CS196" s="21">
        <f>($C$197*Visualisation!$L$138)+($D$197*Visualisation!$L$138)+($E$197*Visualisation!$L$138)+($F$197*Visualisation!$L$138)+($G$197*Visualisation!$L$138)+($H$197*Visualisation!$L$138)+($I$197*Visualisation!$L$138)+($J$197*Visualisation!$L$138)+($K$197*Visualisation!$L$138)+($L$197*Visualisation!$L$138)+($M$197*Visualisation!$L$138)+($N$197*Visualisation!$L$138)+($O$197*Visualisation!$L$138)+($P$197*Visualisation!$L$138)+($Q$197*Visualisation!$L$138)+($R$197*Visualisation!$L$138)</f>
        <v>0</v>
      </c>
      <c r="CT196" s="2"/>
      <c r="CV196" s="21">
        <f>(($O$186*Visualisation!$L$138)+($O$187*Visualisation!$L$138)+($O$188*Visualisation!$L$138)+($O$189*Visualisation!$L$138)+($O$190*Visualisation!$L$138)+($O$191*Visualisation!$L$138)+($O$192*Visualisation!$L$138)+($O$193*Visualisation!$L$138)+($O$194*Visualisation!$L$138)+($O$195*Visualisation!$L$138)+($O$196*Visualisation!$L$138)+($O$197*Visualisation!$L$138)+($O$198*Visualisation!$L$138)+($O$199*Visualisation!$L$138)+($O$200*Visualisation!$L$138)+($O$201*Visualisation!$L$138))*$BD$86</f>
        <v>0</v>
      </c>
      <c r="CW196" s="21">
        <f>($C$198*Visualisation!$L$138)+($D$198*Visualisation!$L$138)+($E$198*Visualisation!$L$138)+($F$198*Visualisation!$L$138)+($G$198*Visualisation!$L$138)+($H$198*Visualisation!$L$138)+($I$198*Visualisation!$L$138)+($J$198*Visualisation!$L$138)+($K$198*Visualisation!$L$138)+($L$198*Visualisation!$L$138)+($M$198*Visualisation!$L$138)+($N$198*Visualisation!$L$138)+($O$198*Visualisation!$L$138)+($P$198*Visualisation!$L$138)+($Q$198*Visualisation!$L$138)+($R$198*Visualisation!$L$138)</f>
        <v>0</v>
      </c>
      <c r="CX196" s="2"/>
      <c r="CZ196" s="21">
        <f>(($P$186*Visualisation!$L$138)+($P$187*Visualisation!$L$138)+($P$188*Visualisation!$L$138)+($P$189*Visualisation!$L$138)+($P$190*Visualisation!$L$138)+($P$191*Visualisation!$L$138)+($P$192*Visualisation!$L$138)+($P$193*Visualisation!$L$138)+($P$194*Visualisation!$L$138)+($P$195*Visualisation!$L$138)+($P$196*Visualisation!$L$138)+($P$197*Visualisation!$L$138)+($P$198*Visualisation!$L$138)+($P$199*Visualisation!$L$138)+($P$200*Visualisation!$L$138)+($P$201*Visualisation!$L$138))*$BD$86</f>
        <v>0</v>
      </c>
      <c r="DA196" s="21">
        <f>($C$199*Visualisation!$L$138)+($D$199*Visualisation!$L$138)+($E$199*Visualisation!$L$138)+($F$199*Visualisation!$L$138)+($G$199*Visualisation!$L$138)+($H$199*Visualisation!$L$138)+($I$199*Visualisation!$L$138)+($J$199*Visualisation!$L$138)+($K$199*Visualisation!$L$138)+($L$199*Visualisation!$L$138)+($M$199*Visualisation!$L$138)+($N$199*Visualisation!$L$138)+($O$199*Visualisation!$L$138)+($P$199*Visualisation!$L$138)+($Q$199*Visualisation!$L$138)+($R$199*Visualisation!$L$138)</f>
        <v>0</v>
      </c>
      <c r="DB196" s="2"/>
      <c r="DD196" s="21">
        <f>(($Q$186*Visualisation!$L$138)+($Q$187*Visualisation!$L$138)+($Q$188*Visualisation!$L$138)+($Q$189*Visualisation!$L$138)+($Q$190*Visualisation!$L$138)+($Q$191*Visualisation!$L$138)+($Q$192*Visualisation!$L$138)+($Q$193*Visualisation!$L$138)+($Q$194*Visualisation!$L$138)+($Q$195*Visualisation!$L$138)+($Q$196*Visualisation!$L$138)+($Q$197*Visualisation!$L$138)+($Q$198*Visualisation!$L$138)+($Q$199*Visualisation!$L$138)+($Q$200*Visualisation!$L$138)+($Q$201*Visualisation!$L$138))*$BD$86</f>
        <v>0</v>
      </c>
      <c r="DE196" s="21">
        <f>($C$200*Visualisation!$L$138)+($D$200*Visualisation!$L$138)+($E$200*Visualisation!$L$138)+($F$200*Visualisation!$L$138)+($G$200*Visualisation!$L$138)+($H$200*Visualisation!$L$138)+($I$200*Visualisation!$L$138)+($J$200*Visualisation!$L$138)+($K$200*Visualisation!$L$138)+($L$200*Visualisation!$L$138)+($M$200*Visualisation!$L$138)+($N$200*Visualisation!$L$138)+($O$200*Visualisation!$L$138)+($P$200*Visualisation!$L$138)+($Q$200*Visualisation!$L$138)+($R$200*Visualisation!$L$138)</f>
        <v>0</v>
      </c>
      <c r="DF196" s="2"/>
      <c r="DH196" s="21">
        <f>(($R$186*Visualisation!$L$138)+($R$187*Visualisation!$L$138)+($R$188*Visualisation!$L$138)+($R$189*Visualisation!$L$138)+($R$190*Visualisation!$L$138)+($R$191*Visualisation!$L$138)+($R$192*Visualisation!$L$138)+($R$193*Visualisation!$L$138)+($R$194*Visualisation!$L$138)+($R$195*Visualisation!$L$138)+($R$196*Visualisation!$L$138)+($R$197*Visualisation!$L$138)+($R$198*Visualisation!$L$138)+($R$199*Visualisation!$L$138)+($R$200*Visualisation!$L$138)+($R$201*Visualisation!$L$138))*$BD$86</f>
        <v>0</v>
      </c>
      <c r="DI196" s="21">
        <f>($C$201*Visualisation!$L$138)+($D$201*Visualisation!$L$138)+($E$201*Visualisation!$L$138)+($F$201*Visualisation!$L$138)+($G$201*Visualisation!$L$138)+($H$201*Visualisation!$L$138)+($I$201*Visualisation!$L$138)+($J$201*Visualisation!$L$138)+($K$201*Visualisation!$L$138)+($L$201*Visualisation!$L$138)+($M$201*Visualisation!$L$138)+($N$201*Visualisation!$L$138)+($O$201*Visualisation!$L$138)+($P$201*Visualisation!$L$138)+($Q$201*Visualisation!$L$138)+($R$201*Visualisation!$L$138)</f>
        <v>0</v>
      </c>
      <c r="DJ196" s="2"/>
      <c r="DO196" s="253"/>
    </row>
    <row r="197" spans="1:119" ht="15.75">
      <c r="A197" s="35" t="s">
        <v>338</v>
      </c>
      <c r="B197" s="159" t="s">
        <v>84</v>
      </c>
      <c r="C197" s="163">
        <f>IF((Visualisation!$P$69-Visualisation!E$69)&gt;0,(1-(EXP(-(((Visualisation!$P$69-Visualisation!E$69)^2)/(2*($T$185^2)))))),0)</f>
        <v>1.3117090700045408E-2</v>
      </c>
      <c r="D197" s="163">
        <f>IF((Visualisation!$P$69-Visualisation!F$69)&gt;0,(1-(EXP(-(((Visualisation!$P$69-Visualisation!F$69)^2)/(2*($T$185^2)))))),0)</f>
        <v>1.2532032143895533E-2</v>
      </c>
      <c r="E197" s="163">
        <f>IF((Visualisation!$P$69-Visualisation!G$69)&gt;0,(1-(EXP(-(((Visualisation!$P$69-Visualisation!G$69)^2)/(2*($T$185^2)))))),0)</f>
        <v>2.3743188057917641E-2</v>
      </c>
      <c r="F197" s="163">
        <f>IF((Visualisation!$P$69-Visualisation!H$69)&gt;0,(1-(EXP(-(((Visualisation!$P$69-Visualisation!H$69)^2)/(2*($T$185^2)))))),0)</f>
        <v>0</v>
      </c>
      <c r="G197" s="163">
        <f>IF((Visualisation!$P$69-Visualisation!I$69)&gt;0,(1-(EXP(-(((Visualisation!$P$69-Visualisation!I$69)^2)/(2*($T$185^2)))))),0)</f>
        <v>0</v>
      </c>
      <c r="H197" s="163">
        <f>IF((Visualisation!$P$69-Visualisation!J$69)&gt;0,(1-(EXP(-(((Visualisation!$P$69-Visualisation!J$69)^2)/(2*($T$185^2)))))),0)</f>
        <v>0</v>
      </c>
      <c r="I197" s="163">
        <f>IF((Visualisation!$P$69-Visualisation!K$69)&gt;0,(1-(EXP(-(((Visualisation!$P$69-Visualisation!K$69)^2)/(2*($T$185^2)))))),0)</f>
        <v>0</v>
      </c>
      <c r="J197" s="163">
        <f>IF((Visualisation!$P$69-Visualisation!L$69)&gt;0,(1-(EXP(-(((Visualisation!$P$69-Visualisation!L$69)^2)/(2*($T$185^2)))))),0)</f>
        <v>0</v>
      </c>
      <c r="K197" s="163">
        <f>IF((Visualisation!$P$69-Visualisation!M$69)&gt;0,(1-(EXP(-(((Visualisation!$P$69-Visualisation!M$69)^2)/(2*($T$185^2)))))),0)</f>
        <v>0</v>
      </c>
      <c r="L197" s="163">
        <f>IF((Visualisation!$P$69-Visualisation!N$69)&gt;0,(1-(EXP(-(((Visualisation!$P$69-Visualisation!N$69)^2)/(2*($T$185^2)))))),0)</f>
        <v>2.3072411649560642E-5</v>
      </c>
      <c r="M197" s="163">
        <f>IF((Visualisation!$P$69-Visualisation!O$69)&gt;0,(1-(EXP(-(((Visualisation!$P$69-Visualisation!O$69)^2)/(2*($T$185^2)))))),0)</f>
        <v>0</v>
      </c>
      <c r="N197" s="163">
        <f>IF((Visualisation!$P$69-Visualisation!P$69)&gt;0,(1-(EXP(-(((Visualisation!$P$69-Visualisation!P$69)^2)/(2*($T$185^2)))))),0)</f>
        <v>0</v>
      </c>
      <c r="O197" s="163">
        <f>IF((Visualisation!$P$69-Visualisation!Q$69)&gt;0,(1-(EXP(-(((Visualisation!$P$69-Visualisation!Q$69)^2)/(2*($T$185^2)))))),0)</f>
        <v>0.98439625577470513</v>
      </c>
      <c r="P197" s="163">
        <f>IF((Visualisation!$P$69-Visualisation!R$69)&gt;0,(1-(EXP(-(((Visualisation!$P$69-Visualisation!R$69)^2)/(2*($T$185^2)))))),0)</f>
        <v>6.5612502083792767E-3</v>
      </c>
      <c r="Q197" s="163">
        <f>IF((Visualisation!$P$69-Visualisation!S$69)&gt;0,(1-(EXP(-(((Visualisation!$P$69-Visualisation!S$69)^2)/(2*($T$185^2)))))),0)</f>
        <v>0</v>
      </c>
      <c r="R197" s="163">
        <f>IF((Visualisation!$P$69-Visualisation!T$69)&gt;0,(1-(EXP(-(((Visualisation!$P$69-Visualisation!T$69)^2)/(2*($T$185^2)))))),0)</f>
        <v>2.4654015261971196E-5</v>
      </c>
      <c r="S197" s="1"/>
      <c r="T197" s="1"/>
      <c r="U197" s="1"/>
      <c r="V197" s="1"/>
      <c r="W197" s="249"/>
      <c r="X197" s="2"/>
      <c r="Y197" s="2"/>
      <c r="Z197" s="2"/>
      <c r="AA197" s="158" t="s">
        <v>188</v>
      </c>
      <c r="AB197" s="181" t="s">
        <v>42</v>
      </c>
      <c r="AC197" s="155" t="s">
        <v>43</v>
      </c>
      <c r="AD197" s="155" t="s">
        <v>44</v>
      </c>
      <c r="AE197" s="155" t="s">
        <v>334</v>
      </c>
      <c r="AF197" s="155" t="s">
        <v>161</v>
      </c>
      <c r="AG197" s="155" t="s">
        <v>162</v>
      </c>
      <c r="AH197" s="155" t="s">
        <v>56</v>
      </c>
      <c r="AI197" s="155" t="s">
        <v>57</v>
      </c>
      <c r="AJ197" s="155" t="s">
        <v>58</v>
      </c>
      <c r="AK197" s="155" t="s">
        <v>306</v>
      </c>
      <c r="AL197" s="155" t="s">
        <v>307</v>
      </c>
      <c r="AM197" s="155" t="s">
        <v>308</v>
      </c>
      <c r="AN197" s="155" t="s">
        <v>309</v>
      </c>
      <c r="AO197" s="155" t="s">
        <v>310</v>
      </c>
      <c r="AP197" s="155" t="s">
        <v>311</v>
      </c>
      <c r="AQ197" s="155" t="s">
        <v>205</v>
      </c>
      <c r="AR197" s="154" t="s">
        <v>86</v>
      </c>
      <c r="AS197" s="1"/>
      <c r="AT197" s="1"/>
      <c r="AU197" s="1"/>
      <c r="AV197" s="249"/>
      <c r="AX197" s="1"/>
      <c r="AY197" s="75" t="s">
        <v>259</v>
      </c>
      <c r="AZ197" s="21">
        <f>(($C$207*Visualisation!$L$139)+($C$208*Visualisation!$L$139)+($C$209*Visualisation!$L$139)+($C$210*Visualisation!$L$139)+($C$211*Visualisation!$L$139)+($C$212*Visualisation!$L$139)+($C$213*Visualisation!$L$139)+($C$214*Visualisation!$L$139)+($C$215*Visualisation!$L$139)+($C$216*Visualisation!$L$139)+($C$217*Visualisation!$L$139)+($C$218*Visualisation!$L$139)+($C$219*Visualisation!$L$139)+($C$220*Visualisation!$L$139)+($C$221*Visualisation!$L$139)+($C$222*Visualisation!$L$139))*$BD$86</f>
        <v>0</v>
      </c>
      <c r="BA197" s="21">
        <f>($C$207*Visualisation!$L$139)+($D$207*Visualisation!$L$139)+($E$207*Visualisation!$L$139)+($F$207*Visualisation!$L$139)+($G$207*Visualisation!$L$139)+($H$207*Visualisation!$L$139)+($I$207*Visualisation!$L$139)+($J$207*Visualisation!$L$139)+($K$207*Visualisation!$L$139)+($L$207*Visualisation!$L$139)+($M$207*Visualisation!$L$139)+($N$207*Visualisation!$L$139)+($O$207*Visualisation!$L$139)+($P$207*Visualisation!$L$139)+($Q$207*Visualisation!$L$139)+($R$207*Visualisation!$L$139)</f>
        <v>0</v>
      </c>
      <c r="BB197" s="21"/>
      <c r="BC197" s="21"/>
      <c r="BD197" s="21">
        <f>(($D$207*Visualisation!$L$139)+($D$208*Visualisation!$L$139)+($D$209*Visualisation!$L$139)+($D$210*Visualisation!$L$139)+($D$211*Visualisation!$L$139)+($D$212*Visualisation!$L$139)+($D$213*Visualisation!$L$139)+($D$214*Visualisation!$L$139)+($D$215*Visualisation!$L$139)+($D$216*Visualisation!$L$139)+($D$217*Visualisation!$L$139)+($D$218*Visualisation!$L$139)+($D$219*Visualisation!$L$139)+($D$220*Visualisation!$L$139)+($D$221*Visualisation!$L$139)+($D$222*Visualisation!$L$139))*$BD$86</f>
        <v>0</v>
      </c>
      <c r="BE197" s="21">
        <f>($C$208*Visualisation!$L$139)+($D$208*Visualisation!$L$139)+($E$208*Visualisation!$L$139)+($F$208*Visualisation!$L$139)+($G$208*Visualisation!$L$139)+($H$208*Visualisation!$L$139)+($I$208*Visualisation!$L$139)+($J$208*Visualisation!$L$139)+($K$208*Visualisation!$L$139)+($L$208*Visualisation!$L$139)+($M$208*Visualisation!$L$139)+($N$208*Visualisation!$L$139)+($O$208*Visualisation!$L$139)+($P$208*Visualisation!$L$139)+($Q$208*Visualisation!$L$139)+($R$208*Visualisation!$L$139)</f>
        <v>0</v>
      </c>
      <c r="BF197" s="21"/>
      <c r="BG197" s="21"/>
      <c r="BH197" s="21">
        <f>(($E$207*Visualisation!$L$139)+($E$208*Visualisation!$L$139)+($E$209*Visualisation!$L$139)+($E$210*Visualisation!$L$139)+($E$211*Visualisation!$L$139)+($E$212*Visualisation!$L$139)+($E$213*Visualisation!$L$139)+($E$214*Visualisation!$L$139)+($E$215*Visualisation!$L$139)+($E$216*Visualisation!$L$139)+($E$217*Visualisation!$L$139)+($E$218*Visualisation!$L$139)+($E$219*Visualisation!$L$139)+($E$220*Visualisation!$L$139)+($E$221*Visualisation!$L$139)+($E$222*Visualisation!$L$139))*$BD$86</f>
        <v>0</v>
      </c>
      <c r="BI197" s="21">
        <f>($C$209*Visualisation!$L$139)+($D$209*Visualisation!$L$139)+($E$209*Visualisation!$L$139)+($F$209*Visualisation!$L$139)+($G$209*Visualisation!$L$139)+($H$209*Visualisation!$L$139)+($I$209*Visualisation!$L$139)+($J$209*Visualisation!$L$139)+($K$209*Visualisation!$L$139)+($L$209*Visualisation!$L$139)+($M$209*Visualisation!$L$139)+($N$209*Visualisation!$L$139)+($O$209*Visualisation!$L$139)+($P$209*Visualisation!$L$139)+($Q$209*Visualisation!$L$139)+($R$209*Visualisation!$L$139)</f>
        <v>0</v>
      </c>
      <c r="BJ197" s="21"/>
      <c r="BK197" s="21"/>
      <c r="BL197" s="21">
        <f>(($F$207*Visualisation!$L$139)+($F$208*Visualisation!$L$139)+($F$209*Visualisation!$L$139)+($F$210*Visualisation!$L$139)+($F$211*Visualisation!$L$139)+($F$212*Visualisation!$L$139)+($F$213*Visualisation!$L$139)+($F$214*Visualisation!$L$139)+($F$215*Visualisation!$L$139)+($F$216*Visualisation!$L$139)+($F$217*Visualisation!$L$139)+($F$218*Visualisation!$L$139)+($F$219*Visualisation!$L$139)+($F$220*Visualisation!$L$139)+($F$221*Visualisation!$L$139)+($F$222*Visualisation!$L$139))*$BD$86</f>
        <v>0</v>
      </c>
      <c r="BM197" s="21">
        <f>($C$210*Visualisation!$L$139)+($D$210*Visualisation!$L$139)+($E$210*Visualisation!$L$139)+($F$210*Visualisation!$L$139)+($G$210*Visualisation!$L$139)+($H$210*Visualisation!$L$139)+($I$210*Visualisation!$L$139)+($J$210*Visualisation!$L$139)+($K$210*Visualisation!$L$139)+($L$210*Visualisation!$L$139)+($M$210*Visualisation!$L$139)+($N$210*Visualisation!$L$139)+($O$210*Visualisation!$L$139)+($P$210*Visualisation!$L$139)+($Q$210*Visualisation!$L$139)+($R$210*Visualisation!$L$139)</f>
        <v>0</v>
      </c>
      <c r="BN197" s="21"/>
      <c r="BO197" s="21"/>
      <c r="BP197" s="21">
        <f>(($G$207*Visualisation!$L$139)+($G$208*Visualisation!$L$139)+($G$209*Visualisation!$L$139)+($G$210*Visualisation!$L$139)+($G$211*Visualisation!$L$139)+($G$212*Visualisation!$L$139)+($G$213*Visualisation!$L$139)+($G$214*Visualisation!$L$139)+($G$215*Visualisation!$L$139)+($G$216*Visualisation!$L$139)+($G$217*Visualisation!$L$139)+($G$218*Visualisation!$L$139)+($G$219*Visualisation!$L$139)+($G$220*Visualisation!$L$139)+($G$221*Visualisation!$L$139)+($G$222*Visualisation!$L$139))*$BD$86</f>
        <v>0</v>
      </c>
      <c r="BQ197" s="21">
        <f>($C$211*Visualisation!$L$139)+($D$211*Visualisation!$L$139)+($E$211*Visualisation!$L$139)+($F$211*Visualisation!$L$139)+($G$211*Visualisation!$L$139)+($H$211*Visualisation!$L$139)+($I$211*Visualisation!$L$139)+($J$211*Visualisation!$L$139)+($K$211*Visualisation!$L$139)+($L$211*Visualisation!$L$139)+($M$211*Visualisation!$L$139)+($N$211*Visualisation!$L$139)+($O$211*Visualisation!$L$139)+($P$211*Visualisation!$L$139)+($Q$211*Visualisation!$L$139)+($R$211*Visualisation!$L$139)</f>
        <v>0</v>
      </c>
      <c r="BR197" s="21"/>
      <c r="BS197" s="21"/>
      <c r="BT197" s="21">
        <f>(($H$207*Visualisation!$L$139)+($H$208*Visualisation!$L$139)+($H$209*Visualisation!$L$139)+($H$210*Visualisation!$L$139)+($H$211*Visualisation!$L$139)+($H$212*Visualisation!$L$139)+($H$213*Visualisation!$L$139)+($H$214*Visualisation!$L$139)+($H$215*Visualisation!$L$139)+($H$216*Visualisation!$L$139)+($H$217*Visualisation!$L$139)+($H$218*Visualisation!$L$139)+($H$219*Visualisation!$L$139)+($H$220*Visualisation!$L$139)+($H$221*Visualisation!$L$139)+($H$222*Visualisation!$L$139))*$BD$86</f>
        <v>0</v>
      </c>
      <c r="BU197" s="21">
        <f>($C$212*Visualisation!$L$139)+($D$212*Visualisation!$L$139)+($E$212*Visualisation!$L$139)+($F$212*Visualisation!$L$139)+($G$212*Visualisation!$L$139)+($H$212*Visualisation!$L$139)+($I$212*Visualisation!$L$139)+($J$212*Visualisation!$L$139)+($K$212*Visualisation!$L$139)+($L$212*Visualisation!$L$139)+($M$212*Visualisation!$L$139)+($N$212*Visualisation!$L$139)+($O$212*Visualisation!$L$139)+($P$212*Visualisation!$L$139)+($Q$212*Visualisation!$L$139)+($R$212*Visualisation!$L$139)</f>
        <v>0</v>
      </c>
      <c r="BV197" s="21"/>
      <c r="BW197" s="21"/>
      <c r="BX197" s="21">
        <f>(($I$207*Visualisation!$L$139)+($I$208*Visualisation!$L$139)+($I$209*Visualisation!$L$139)+($I$210*Visualisation!$L$139)+($I$211*Visualisation!$L$139)+($I$212*Visualisation!$L$139)+($I$213*Visualisation!$L$139)+($I$214*Visualisation!$L$139)+($I$215*Visualisation!$L$139)+($I$216*Visualisation!$L$139)+($I$217*Visualisation!$L$139)+($I$218*Visualisation!$L$139)+($I$219*Visualisation!$L$139)+($I$220*Visualisation!$L$139)+($I$221*Visualisation!$L$139)+($I$222*Visualisation!$L$139))*$BD$86</f>
        <v>0</v>
      </c>
      <c r="BY197" s="21">
        <f>($C$213*Visualisation!$L$139)+($D$213*Visualisation!$L$139)+($E$213*Visualisation!$L$139)+($F$213*Visualisation!$L$139)+($G$213*Visualisation!$L$139)+($H$213*Visualisation!$L$139)+($I$213*Visualisation!$L$139)+($J$213*Visualisation!$L$139)+($K$213*Visualisation!$L$139)+($L$213*Visualisation!$L$139)+($M$213*Visualisation!$L$139)+($N$213*Visualisation!$L$139)+($O$213*Visualisation!$L$139)+($P$213*Visualisation!$L$139)+($Q$213*Visualisation!$L$139)+($R$213*Visualisation!$L$139)</f>
        <v>0</v>
      </c>
      <c r="BZ197" s="2"/>
      <c r="CB197" s="21">
        <f>(($J$207*Visualisation!$L$139)+($J$208*Visualisation!$L$139)+($J$209*Visualisation!$L$139)+($J$210*Visualisation!$L$139)+($J$211*Visualisation!$L$139)+($J$212*Visualisation!$L$139)+($J$213*Visualisation!$L$139)+($J$214*Visualisation!$L$139)+($J$215*Visualisation!$L$139)+($J$216*Visualisation!$L$139)+($J$217*Visualisation!$L$139)+($J$218*Visualisation!$L$139)+($J$219*Visualisation!$L$139)+($J$220*Visualisation!$L$139)+($J$221*Visualisation!$L$139)+($J$222*Visualisation!$L$139))*$BD$86</f>
        <v>0</v>
      </c>
      <c r="CC197" s="21">
        <f>($C$214*Visualisation!$L$139)+($D$214*Visualisation!$L$139)+($E$214*Visualisation!$L$139)+($F$214*Visualisation!$L$139)+($G$214*Visualisation!$L$139)+($H$214*Visualisation!$L$139)+($I$214*Visualisation!$L$139)+($J$214*Visualisation!$L$139)+($K$214*Visualisation!$L$139)+($L$214*Visualisation!$L$139)+($M$214*Visualisation!$L$139)+($N$214*Visualisation!$L$139)+($O$214*Visualisation!$L$139)+($P$214*Visualisation!$L$139)+($Q$214*Visualisation!$L$139)+($R$214*Visualisation!$L$139)</f>
        <v>0</v>
      </c>
      <c r="CD197" s="2"/>
      <c r="CF197" s="21">
        <f>(($K$207*Visualisation!$L$139)+($K$208*Visualisation!$L$139)+($K$209*Visualisation!$L$139)+($K$210*Visualisation!$L$139)+($K$211*Visualisation!$L$139)+($K$212*Visualisation!$L$139)+($K$213*Visualisation!$L$139)+($K$214*Visualisation!$L$139)+($K$215*Visualisation!$L$139)+($K$216*Visualisation!$L$139)+($K$217*Visualisation!$L$139)+($K$218*Visualisation!$L$139)+($K$219*Visualisation!$L$139)+($K$220*Visualisation!$L$139)+($K$221*Visualisation!$L$139)+($K$222*Visualisation!$L$139))*$BD$86</f>
        <v>0</v>
      </c>
      <c r="CG197" s="21">
        <f>($C$215*Visualisation!$L$139)+($D$215*Visualisation!$L$139)+($E$215*Visualisation!$L$139)+($F$215*Visualisation!$L$139)+($G$215*Visualisation!$L$139)+($H$215*Visualisation!$L$139)+($I$215*Visualisation!$L$139)+($J$215*Visualisation!$L$139)+($K$215*Visualisation!$L$139)+($L$215*Visualisation!$L$139)+($M$215*Visualisation!$L$139)+($N$215*Visualisation!$L$139)+($O$215*Visualisation!$L$139)+($P$215*Visualisation!$L$139)+($Q$215*Visualisation!$L$139)+($R$215*Visualisation!$L$139)</f>
        <v>0</v>
      </c>
      <c r="CH197" s="2"/>
      <c r="CJ197" s="21">
        <f>(($L$207*Visualisation!$L$139)+($L$208*Visualisation!$L$139)+($L$209*Visualisation!$L$139)+($L$210*Visualisation!$L$139)+($L$211*Visualisation!$L$139)+($L$212*Visualisation!$L$139)+($L$213*Visualisation!$L$139)+($L$214*Visualisation!$L$139)+($L$215*Visualisation!$L$139)+($L$216*Visualisation!$L$139)+($L$217*Visualisation!$L$139)+($L$218*Visualisation!$L$139)+($L$219*Visualisation!$L$139)+($L$220*Visualisation!$L$139)+($L$221*Visualisation!$L$139)+($L$222*Visualisation!$L$139))*$BD$86</f>
        <v>0</v>
      </c>
      <c r="CK197" s="21">
        <f>($C$216*Visualisation!$L$139)+($D$216*Visualisation!$L$139)+($E$216*Visualisation!$L$139)+($F$216*Visualisation!$L$139)+($G$216*Visualisation!$L$139)+($H$216*Visualisation!$L$139)+($I$216*Visualisation!$L$139)+($J$216*Visualisation!$L$139)+($K$216*Visualisation!$L$139)+($L$216*Visualisation!$L$139)+($M$216*Visualisation!$L$139)+($N$216*Visualisation!$L$139)+($O$216*Visualisation!$L$139)+($P$216*Visualisation!$L$139)+($Q$216*Visualisation!$L$139)+($R$216*Visualisation!$L$139)</f>
        <v>0</v>
      </c>
      <c r="CL197" s="2"/>
      <c r="CN197" s="21">
        <f>(($M$207*Visualisation!$L$139)+($M$208*Visualisation!$L$139)+($M$209*Visualisation!$L$139)+($M$210*Visualisation!$L$139)+($M$211*Visualisation!$L$139)+($M$212*Visualisation!$L$139)+($M$213*Visualisation!$L$139)+($M$214*Visualisation!$L$139)+($M$215*Visualisation!$L$139)+($M$216*Visualisation!$L$139)+($M$217*Visualisation!$L$139)+($M$218*Visualisation!$L$139)+($M$219*Visualisation!$L$139)+($M$220*Visualisation!$L$139)+($M$221*Visualisation!$L$139)+($M$222*Visualisation!$L$139))*$BD$86</f>
        <v>0</v>
      </c>
      <c r="CO197" s="21">
        <f>($C$217*Visualisation!$L$139)+($D$217*Visualisation!$L$139)+($E$217*Visualisation!$L$139)+($F$217*Visualisation!$L$139)+($G$217*Visualisation!$L$139)+($H$217*Visualisation!$L$139)+($I$217*Visualisation!$L$139)+($J$217*Visualisation!$L$139)+($K$217*Visualisation!$L$139)+($L$217*Visualisation!$L$139)+($M$217*Visualisation!$L$139)+($N$217*Visualisation!$L$139)+($O$217*Visualisation!$L$139)+($P$217*Visualisation!$L$139)+($Q$217*Visualisation!$L$139)+($R$217*Visualisation!$L$139)</f>
        <v>0</v>
      </c>
      <c r="CP197" s="2"/>
      <c r="CR197" s="21">
        <f>(($N$207*Visualisation!$L$139)+($N$208*Visualisation!$L$139)+($N$209*Visualisation!$L$139)+($N$210*Visualisation!$L$139)+($N$211*Visualisation!$L$139)+($N$212*Visualisation!$L$139)+($N$213*Visualisation!$L$139)+($N$214*Visualisation!$L$139)+($N$215*Visualisation!$L$139)+($N$216*Visualisation!$L$139)+($N$217*Visualisation!$L$139)+($N$218*Visualisation!$L$139)+($N$219*Visualisation!$L$139)+($N$220*Visualisation!$L$139)+($N$221*Visualisation!$L$139)+($N$222*Visualisation!$L$139))*$BD$86</f>
        <v>0</v>
      </c>
      <c r="CS197" s="21">
        <f>($C$218*Visualisation!$L$139)+($D$218*Visualisation!$L$139)+($E$218*Visualisation!$L$139)+($F$218*Visualisation!$L$139)+($G$218*Visualisation!$L$139)+($H$218*Visualisation!$L$139)+($I$218*Visualisation!$L$139)+($J$218*Visualisation!$L$139)+($K$218*Visualisation!$L$139)+($L$218*Visualisation!$L$139)+($M$218*Visualisation!$L$139)+($N$218*Visualisation!$L$139)+($O$218*Visualisation!$L$139)+($P$218*Visualisation!$L$139)+($Q$218*Visualisation!$L$139)+($R$218*Visualisation!$L$139)</f>
        <v>0</v>
      </c>
      <c r="CT197" s="2"/>
      <c r="CV197" s="21">
        <f>(($O$207*Visualisation!$L$139)+($O$208*Visualisation!$L$139)+($O$209*Visualisation!$L$139)+($O$210*Visualisation!$L$139)+($O$211*Visualisation!$L$139)+($O$212*Visualisation!$L$139)+($O$213*Visualisation!$L$139)+($O$214*Visualisation!$L$139)+($O$215*Visualisation!$L$139)+($O$216*Visualisation!$L$139)+($O$217*Visualisation!$L$139)+($O$218*Visualisation!$L$139)+($O$219*Visualisation!$L$139)+($O$220*Visualisation!$L$139)+($O$221*Visualisation!$L$139)+($O$222*Visualisation!$L$139))*$BD$86</f>
        <v>0</v>
      </c>
      <c r="CW197" s="21">
        <f>($C$219*Visualisation!$L$139)+($D$219*Visualisation!$L$139)+($E$219*Visualisation!$L$139)+($F$219*Visualisation!$L$139)+($G$219*Visualisation!$L$139)+($H$219*Visualisation!$L$139)+($I$219*Visualisation!$L$139)+($J$219*Visualisation!$L$139)+($K$219*Visualisation!$L$139)+($L$219*Visualisation!$L$139)+($M$219*Visualisation!$L$139)+($N$219*Visualisation!$L$139)+($O$219*Visualisation!$L$139)+($P$219*Visualisation!$L$139)+($Q$219*Visualisation!$L$139)+($R$219*Visualisation!$L$139)</f>
        <v>0</v>
      </c>
      <c r="CX197" s="2"/>
      <c r="CZ197" s="21">
        <f>(($P$207*Visualisation!$L$139)+($P$208*Visualisation!$L$139)+($P$209*Visualisation!$L$139)+($P$210*Visualisation!$L$139)+($P$211*Visualisation!$L$139)+($P$212*Visualisation!$L$139)+($P$213*Visualisation!$L$139)+($P$214*Visualisation!$L$139)+($P$215*Visualisation!$L$139)+($P$216*Visualisation!$L$139)+($P$217*Visualisation!$L$139)+($P$218*Visualisation!$L$139)+($P$219*Visualisation!$L$139)+($P$220*Visualisation!$L$139)+($P$221*Visualisation!$L$139)+($P$222*Visualisation!$L$139))*$BD$86</f>
        <v>0</v>
      </c>
      <c r="DA197" s="21">
        <f>($C$220*Visualisation!$L$139)+($D$220*Visualisation!$L$139)+($E$220*Visualisation!$L$139)+($F$220*Visualisation!$L$139)+($G$220*Visualisation!$L$139)+($H$220*Visualisation!$L$139)+($I$220*Visualisation!$L$139)+($J$220*Visualisation!$L$139)+($K$220*Visualisation!$L$139)+($L$220*Visualisation!$L$139)+($M$220*Visualisation!$L$139)+($N$220*Visualisation!$L$139)+($O$220*Visualisation!$L$139)+($P$220*Visualisation!$L$139)+($Q$220*Visualisation!$L$139)+($R$220*Visualisation!$L$139)</f>
        <v>0</v>
      </c>
      <c r="DB197" s="2"/>
      <c r="DD197" s="21">
        <f>(($Q$207*Visualisation!$L$139)+($Q$208*Visualisation!$L$139)+($Q$209*Visualisation!$L$139)+($Q$210*Visualisation!$L$139)+($Q$211*Visualisation!$L$139)+($Q$212*Visualisation!$L$139)+($Q$213*Visualisation!$L$139)+($Q$214*Visualisation!$L$139)+($Q$215*Visualisation!$L$139)+($Q$216*Visualisation!$L$139)+($Q$217*Visualisation!$L$139)+($Q$218*Visualisation!$L$139)+($Q$219*Visualisation!$L$139)+($Q$220*Visualisation!$L$139)+($Q$221*Visualisation!$L$139)+($Q$222*Visualisation!$L$139))*$BD$86</f>
        <v>0</v>
      </c>
      <c r="DE197" s="21">
        <f>($C$221*Visualisation!$L$139)+($D$221*Visualisation!$L$139)+($E$221*Visualisation!$L$139)+($F$221*Visualisation!$L$139)+($G$221*Visualisation!$L$139)+($H$221*Visualisation!$L$139)+($I$221*Visualisation!$L$139)+($J$221*Visualisation!$L$139)+($K$221*Visualisation!$L$139)+($L$221*Visualisation!$L$139)+($M$221*Visualisation!$L$139)+($N$221*Visualisation!$L$139)+($O$221*Visualisation!$L$139)+($P$221*Visualisation!$L$139)+($Q$221*Visualisation!$L$139)+($R$221*Visualisation!$L$139)</f>
        <v>0</v>
      </c>
      <c r="DF197" s="2"/>
      <c r="DH197" s="21">
        <f>(($R$207*Visualisation!$L$139)+($R$208*Visualisation!$L$139)+($R$209*Visualisation!$L$139)+($R$210*Visualisation!$L$139)+($R$211*Visualisation!$L$139)+($R$212*Visualisation!$L$139)+($R$213*Visualisation!$L$139)+($R$214*Visualisation!$L$139)+($R$215*Visualisation!$L$139)+($R$216*Visualisation!$L$139)+($R$217*Visualisation!$L$139)+($R$218*Visualisation!$L$139)+($R$219*Visualisation!$L$139)+($R$220*Visualisation!$L$139)+($R$221*Visualisation!$L$139)+($R$222*Visualisation!$L$139))*$BD$86</f>
        <v>0</v>
      </c>
      <c r="DI197" s="21">
        <f>($C$222*Visualisation!$L$139)+($D$222*Visualisation!$L$139)+($E$222*Visualisation!$L$139)+($F$222*Visualisation!$L$139)+($G$222*Visualisation!$L$139)+($H$222*Visualisation!$L$139)+($I$222*Visualisation!$L$139)+($J$222*Visualisation!$L$139)+($K$222*Visualisation!$L$139)+($L$222*Visualisation!$L$139)+($M$222*Visualisation!$L$139)+($N$222*Visualisation!$L$139)+($O$222*Visualisation!$L$139)+($P$222*Visualisation!$L$139)+($Q$222*Visualisation!$L$139)+($R$222*Visualisation!$L$139)</f>
        <v>0</v>
      </c>
      <c r="DJ197" s="2"/>
      <c r="DO197" s="253"/>
    </row>
    <row r="198" spans="1:119" ht="15.75">
      <c r="A198" s="35" t="s">
        <v>89</v>
      </c>
      <c r="B198" s="159" t="s">
        <v>85</v>
      </c>
      <c r="C198" s="163">
        <f>IF((Visualisation!$Q$69-Visualisation!E$69)&gt;0,(1-(EXP(-(((Visualisation!$Q$69-Visualisation!E$69)^2)/(2*($T$185^2)))))),0)</f>
        <v>0</v>
      </c>
      <c r="D198" s="163">
        <f>IF((Visualisation!$Q$69-Visualisation!F$69)&gt;0,(1-(EXP(-(((Visualisation!$Q$69-Visualisation!F$69)^2)/(2*($T$185^2)))))),0)</f>
        <v>0</v>
      </c>
      <c r="E198" s="163">
        <f>IF((Visualisation!$Q$69-Visualisation!G$69)&gt;0,(1-(EXP(-(((Visualisation!$Q$69-Visualisation!G$69)^2)/(2*($T$185^2)))))),0)</f>
        <v>0</v>
      </c>
      <c r="F198" s="163">
        <f>IF((Visualisation!$Q$69-Visualisation!H$69)&gt;0,(1-(EXP(-(((Visualisation!$Q$69-Visualisation!H$69)^2)/(2*($T$185^2)))))),0)</f>
        <v>0</v>
      </c>
      <c r="G198" s="163">
        <f>IF((Visualisation!$Q$69-Visualisation!I$69)&gt;0,(1-(EXP(-(((Visualisation!$Q$69-Visualisation!I$69)^2)/(2*($T$185^2)))))),0)</f>
        <v>0</v>
      </c>
      <c r="H198" s="163">
        <f>IF((Visualisation!$Q$69-Visualisation!J$69)&gt;0,(1-(EXP(-(((Visualisation!$Q$69-Visualisation!J$69)^2)/(2*($T$185^2)))))),0)</f>
        <v>0</v>
      </c>
      <c r="I198" s="163">
        <f>IF((Visualisation!$Q$69-Visualisation!K$69)&gt;0,(1-(EXP(-(((Visualisation!$Q$69-Visualisation!K$69)^2)/(2*($T$185^2)))))),0)</f>
        <v>0</v>
      </c>
      <c r="J198" s="163">
        <f>IF((Visualisation!$Q$69-Visualisation!L$69)&gt;0,(1-(EXP(-(((Visualisation!$Q$69-Visualisation!L$69)^2)/(2*($T$185^2)))))),0)</f>
        <v>0</v>
      </c>
      <c r="K198" s="163">
        <f>IF((Visualisation!$Q$69-Visualisation!M$69)&gt;0,(1-(EXP(-(((Visualisation!$Q$69-Visualisation!M$69)^2)/(2*($T$185^2)))))),0)</f>
        <v>0</v>
      </c>
      <c r="L198" s="163">
        <f>IF((Visualisation!$Q$69-Visualisation!N$69)&gt;0,(1-(EXP(-(((Visualisation!$Q$69-Visualisation!N$69)^2)/(2*($T$185^2)))))),0)</f>
        <v>0</v>
      </c>
      <c r="M198" s="163">
        <f>IF((Visualisation!$Q$69-Visualisation!O$69)&gt;0,(1-(EXP(-(((Visualisation!$Q$69-Visualisation!O$69)^2)/(2*($T$185^2)))))),0)</f>
        <v>0</v>
      </c>
      <c r="N198" s="163">
        <f>IF((Visualisation!$Q$69-Visualisation!P$69)&gt;0,(1-(EXP(-(((Visualisation!$Q$69-Visualisation!P$69)^2)/(2*($T$185^2)))))),0)</f>
        <v>0</v>
      </c>
      <c r="O198" s="163">
        <f>IF((Visualisation!$Q$69-Visualisation!Q$69)&gt;0,(1-(EXP(-(((Visualisation!$Q$69-Visualisation!Q$69)^2)/(2*($T$185^2)))))),0)</f>
        <v>0</v>
      </c>
      <c r="P198" s="163">
        <f>IF((Visualisation!$Q$69-Visualisation!R$69)&gt;0,(1-(EXP(-(((Visualisation!$Q$69-Visualisation!R$69)^2)/(2*($T$185^2)))))),0)</f>
        <v>0</v>
      </c>
      <c r="Q198" s="163">
        <f>IF((Visualisation!$Q$69-Visualisation!S$69)&gt;0,(1-(EXP(-(((Visualisation!$Q$69-Visualisation!S$69)^2)/(2*($T$185^2)))))),0)</f>
        <v>0</v>
      </c>
      <c r="R198" s="163">
        <f>IF((Visualisation!$Q$69-Visualisation!T$69)&gt;0,(1-(EXP(-(((Visualisation!$Q$69-Visualisation!T$69)^2)/(2*($T$185^2)))))),0)</f>
        <v>0</v>
      </c>
      <c r="S198" s="1"/>
      <c r="T198" s="1"/>
      <c r="U198" s="1"/>
      <c r="V198" s="1"/>
      <c r="W198" s="249"/>
      <c r="X198" s="2"/>
      <c r="Y198" s="2"/>
      <c r="Z198" s="2"/>
      <c r="AA198" s="188" t="s">
        <v>297</v>
      </c>
      <c r="AB198" s="21">
        <f>IFERROR((C81*Visualisation!$G$133)+(C102*Visualisation!$G$134)+(C123*Visualisation!$G$135)+(C144*Visualisation!$G$136)+(C165*Visualisation!$G$137)+(C186*Visualisation!$G$138)+(C207*Visualisation!$G$139)+(C228*Visualisation!$G$140)+(C249*Visualisation!$G$141),"-")</f>
        <v>0</v>
      </c>
      <c r="AC198" s="21">
        <f>IFERROR((D81*Visualisation!$G$133)+(D102*Visualisation!$G$134)+(D123*Visualisation!$G$135)+(D144*Visualisation!$G$136)+(D165*Visualisation!$G$137)+(D186*Visualisation!$G$138)+(D207*Visualisation!$G$139)+(D228*Visualisation!$G$140)+(D249*Visualisation!$G$141),"-")</f>
        <v>0</v>
      </c>
      <c r="AD198" s="21">
        <f>IFERROR((E81*Visualisation!$G$133)+(E102*Visualisation!$G$134)+(E123*Visualisation!$G$135)+(E144*Visualisation!$G$136)+(E165*Visualisation!$G$137)+(E186*Visualisation!$G$138)+(E207*Visualisation!$G$139)+(E228*Visualisation!$G$140)+(E249*Visualisation!$G$141),"-")</f>
        <v>0</v>
      </c>
      <c r="AE198" s="21">
        <f>IFERROR((F81*Visualisation!$G$133)+(F102*Visualisation!$G$134)+(F123*Visualisation!$G$135)+(F144*Visualisation!$G$136)+(F165*Visualisation!$G$137)+(F186*Visualisation!$G$138)+(F207*Visualisation!$G$139)+(F228*Visualisation!$G$140)+(F249*Visualisation!$G$141),"-")</f>
        <v>0</v>
      </c>
      <c r="AF198" s="21">
        <f>IFERROR((G81*Visualisation!$G$133)+(G102*Visualisation!$G$134)+(G123*Visualisation!$G$135)+(G144*Visualisation!$G$136)+(G165*Visualisation!$G$137)+(G186*Visualisation!$G$138)+(G207*Visualisation!$G$139)+(G228*Visualisation!$G$140)+(G249*Visualisation!$G$141),"-")</f>
        <v>0</v>
      </c>
      <c r="AG198" s="21">
        <f>IFERROR((H81*Visualisation!$G$133)+(H102*Visualisation!$G$134)+(H123*Visualisation!$G$135)+(H144*Visualisation!$G$136)+(H165*Visualisation!$G$137)+(H186*Visualisation!$G$138)+(H207*Visualisation!$G$139)+(H228*Visualisation!$G$140)+(H249*Visualisation!$G$141),"-")</f>
        <v>0</v>
      </c>
      <c r="AH198" s="21">
        <f>IFERROR((I81*Visualisation!$G$133)+(I102*Visualisation!$G$134)+(I123*Visualisation!$G$135)+(I144*Visualisation!$G$136)+(I165*Visualisation!$G$137)+(I186*Visualisation!$G$138)+(I207*Visualisation!$G$139)+(I228*Visualisation!$G$140)+(I249*Visualisation!$G$141),"-")</f>
        <v>0</v>
      </c>
      <c r="AI198" s="21">
        <f>IFERROR((J81*Visualisation!$G$133)+(J102*Visualisation!$G$134)+(J123*Visualisation!$G$135)+(J144*Visualisation!$G$136)+(J165*Visualisation!$G$137)+(J186*Visualisation!$G$138)+(J207*Visualisation!$G$139)+(J228*Visualisation!$G$140)+(J249*Visualisation!$G$141),"-")</f>
        <v>0</v>
      </c>
      <c r="AJ198" s="21">
        <f>IFERROR((K81*Visualisation!$G$133)+(K102*Visualisation!$G$134)+(K123*Visualisation!$G$135)+(K144*Visualisation!$G$136)+(K165*Visualisation!$G$137)+(K186*Visualisation!$G$138)+(K207*Visualisation!$G$139)+(K228*Visualisation!$G$140)+(K249*Visualisation!$G$141),"-")</f>
        <v>0</v>
      </c>
      <c r="AK198" s="21">
        <f>IFERROR((L81*Visualisation!$G$133)+(L102*Visualisation!$G$134)+(L123*Visualisation!$G$135)+(L144*Visualisation!$G$136)+(L165*Visualisation!$G$137)+(L186*Visualisation!$G$138)+(L207*Visualisation!$G$139)+(L228*Visualisation!$G$140)+(L249*Visualisation!$G$141),"-")</f>
        <v>0</v>
      </c>
      <c r="AL198" s="21">
        <f>IFERROR((M81*Visualisation!$G$133)+(M102*Visualisation!$G$134)+(M123*Visualisation!$G$135)+(M144*Visualisation!$G$136)+(M165*Visualisation!$G$137)+(M186*Visualisation!$G$138)+(M207*Visualisation!$G$139)+(M228*Visualisation!$G$140)+(M249*Visualisation!$G$141),"-")</f>
        <v>0</v>
      </c>
      <c r="AM198" s="21">
        <f>IFERROR((N81*Visualisation!$G$133)+(N102*Visualisation!$G$134)+(N123*Visualisation!$G$135)+(N144*Visualisation!$G$136)+(N165*Visualisation!$G$137)+(N186*Visualisation!$G$138)+(N207*Visualisation!$G$139)+(N228*Visualisation!$G$140)+(N249*Visualisation!$G$141),"-")</f>
        <v>0</v>
      </c>
      <c r="AN198" s="21">
        <f>IFERROR((O81*Visualisation!$G$133)+(O102*Visualisation!$G$134)+(O123*Visualisation!$G$135)+(O144*Visualisation!$G$136)+(O165*Visualisation!$G$137)+(O186*Visualisation!$G$138)+(O207*Visualisation!$G$139)+(O228*Visualisation!$G$140)+(O249*Visualisation!$G$141),"-")</f>
        <v>0</v>
      </c>
      <c r="AO198" s="21">
        <f>IFERROR((P81*Visualisation!$G$133)+(P102*Visualisation!$G$134)+(P123*Visualisation!$G$135)+(P144*Visualisation!$G$136)+(P165*Visualisation!$G$137)+(P186*Visualisation!$G$138)+(P207*Visualisation!$G$139)+(P228*Visualisation!$G$140)+(P249*Visualisation!$G$141),"-")</f>
        <v>0</v>
      </c>
      <c r="AP198" s="21">
        <f>IFERROR((Q81*Visualisation!$G$133)+(Q102*Visualisation!$G$134)+(Q123*Visualisation!$G$135)+(Q144*Visualisation!$G$136)+(Q165*Visualisation!$G$137)+(Q186*Visualisation!$G$138)+(Q207*Visualisation!$G$139)+(Q228*Visualisation!$G$140)+(Q249*Visualisation!$G$141),"-")</f>
        <v>0</v>
      </c>
      <c r="AQ198" s="202">
        <f>IFERROR((R81*Visualisation!$G$133)+(R102*Visualisation!$G$134)+(R123*Visualisation!$G$135)+(R144*Visualisation!$G$136)+(R165*Visualisation!$G$137)+(R186*Visualisation!$G$138)+(R207*Visualisation!$G$139)+(R228*Visualisation!$G$140)+(R249*Visualisation!$G$141),"-")</f>
        <v>0</v>
      </c>
      <c r="AR198" s="21">
        <f>SUM(AB198:AQ198)</f>
        <v>0</v>
      </c>
      <c r="AS198" s="1"/>
      <c r="AT198" s="1"/>
      <c r="AU198" s="1"/>
      <c r="AV198" s="249"/>
      <c r="AX198" s="1"/>
      <c r="AY198" s="225" t="s">
        <v>260</v>
      </c>
      <c r="AZ198" s="21">
        <f>(($C$228*Visualisation!$L$140)+($C$229*Visualisation!$L$140)+($C$230*Visualisation!$L$140)+($C$231*Visualisation!$L$140)+($C$232*Visualisation!$L$140)+($C$233*Visualisation!$L$140)+($C$234*Visualisation!$L$140)+($C$235*Visualisation!$L$140)+($C$236*Visualisation!$L$140)+($C$237*Visualisation!$L$140)+($C$238*Visualisation!$L$140)+($C$239*Visualisation!$L$140)+($C$240*Visualisation!$L$140)+($C$241*Visualisation!$L$140)+($C$242*Visualisation!$L$140)+($C$243*Visualisation!$L$140))*$BD$86</f>
        <v>0</v>
      </c>
      <c r="BA198" s="21">
        <f>($C$228*Visualisation!$L$140)+($D$228*Visualisation!$L$140)+($E$228*Visualisation!$L$140)+($F$228*Visualisation!$L$140)+($G$228*Visualisation!$L$140)+($H$228*Visualisation!$L$140)+($I$228*Visualisation!$L$140)+($J$228*Visualisation!$L$140)+($K$228*Visualisation!$L$140)+($L$228*Visualisation!$L$140)+($M$228*Visualisation!$L$140)+($N$228*Visualisation!$L$140)+($O$228*Visualisation!$L$140)+($P$228*Visualisation!$L$140)+($Q$228*Visualisation!$L$140)+($R$228*Visualisation!$L$140)</f>
        <v>0</v>
      </c>
      <c r="BB198" s="21"/>
      <c r="BC198" s="21"/>
      <c r="BD198" s="21">
        <f>(($D$228*Visualisation!$L$140)+($D$229*Visualisation!$L$140)+($D$230*Visualisation!$L$140)+($D$231*Visualisation!$L$140)+($D$232*Visualisation!$L$140)+($D$233*Visualisation!$L$140)+($D$234*Visualisation!$L$140)+($D$235*Visualisation!$L$140)+($D$236*Visualisation!$L$140)+($D$237*Visualisation!$L$140)+($D$238*Visualisation!$L$140)+($D$239*Visualisation!$L$140)+($D$240*Visualisation!$L$140)+($D$241*Visualisation!$L$140)+($D$242*Visualisation!$L$140)+($D$243*Visualisation!$L$140))*$BD$86</f>
        <v>0</v>
      </c>
      <c r="BE198" s="21">
        <f>($C$229*Visualisation!$L$140)+($D$229*Visualisation!$L$140)+($E$229*Visualisation!$L$140)+($F$229*Visualisation!$L$140)+($G$229*Visualisation!$L$140)+($H$229*Visualisation!$L$140)+($I$229*Visualisation!$L$140)+($J$229*Visualisation!$L$140)+($K$229*Visualisation!$L$140)+($L$229*Visualisation!$L$140)+($M$229*Visualisation!$L$140)+($N$229*Visualisation!$L$140)+($O$229*Visualisation!$L$140)+($P$229*Visualisation!$L$140)+($Q$229*Visualisation!$L$140)+($R$229*Visualisation!$L$140)</f>
        <v>0</v>
      </c>
      <c r="BF198" s="21"/>
      <c r="BG198" s="21"/>
      <c r="BH198" s="21">
        <f>(($E$228*Visualisation!$L$140)+($E$229*Visualisation!$L$140)+($E$230*Visualisation!$L$140)+($E$231*Visualisation!$L$140)+($E$232*Visualisation!$L$140)+($E$233*Visualisation!$L$140)+($E$234*Visualisation!$L$140)+($E$235*Visualisation!$L$140)+($E$236*Visualisation!$L$140)+($E$237*Visualisation!$L$140)+($E$238*Visualisation!$L$140)+($E$239*Visualisation!$L$140)+($E$240*Visualisation!$L$140)+($E$241*Visualisation!$L$140)+($E$242*Visualisation!$L$140)+($E$243*Visualisation!$L$140))*$BD$86</f>
        <v>0</v>
      </c>
      <c r="BI198" s="21">
        <f>($C$230*Visualisation!$L$140)+($D$230*Visualisation!$L$140)+($E$230*Visualisation!$L$140)+($F$230*Visualisation!$L$140)+($G$230*Visualisation!$L$140)+($H$230*Visualisation!$L$140)+($I$230*Visualisation!$L$140)+($J$230*Visualisation!$L$140)+($K$230*Visualisation!$L$140)+($L$230*Visualisation!$L$140)+($M$230*Visualisation!$L$140)+($N$230*Visualisation!$L$140)+($O$230*Visualisation!$L$140)+($P$230*Visualisation!$L$140)+($Q$230*Visualisation!$L$140)+($R$230*Visualisation!$L$140)</f>
        <v>0</v>
      </c>
      <c r="BJ198" s="21"/>
      <c r="BK198" s="21"/>
      <c r="BL198" s="21">
        <f>(($F$228*Visualisation!$L$140)+($F$229*Visualisation!$L$140)+($F$230*Visualisation!$L$140)+($F$231*Visualisation!$L$140)+($F$232*Visualisation!$L$140)+($F$233*Visualisation!$L$140)+($F$234*Visualisation!$L$140)+($F$235*Visualisation!$L$140)+($F$236*Visualisation!$L$140)+($F$237*Visualisation!$L$140)+($F$238*Visualisation!$L$140)+($F$239*Visualisation!$L$140)+($F$240*Visualisation!$L$140)+($F$241*Visualisation!$L$140)+($F$242*Visualisation!$L$140)+($F$243*Visualisation!$L$140))*$BD$86</f>
        <v>0</v>
      </c>
      <c r="BM198" s="21">
        <f>($C$231*Visualisation!$L$140)+($D$231*Visualisation!$L$140)+($E$231*Visualisation!$L$140)+($F$231*Visualisation!$L$140)+($G$231*Visualisation!$L$140)+($H$231*Visualisation!$L$140)+($I$231*Visualisation!$L$140)+($J$231*Visualisation!$L$140)+($K$231*Visualisation!$L$140)+($L$231*Visualisation!$L$140)+($M$231*Visualisation!$L$140)+($N$231*Visualisation!$L$140)+($O$231*Visualisation!$L$140)+($P$231*Visualisation!$L$140)+($Q$231*Visualisation!$L$140)+($R$231*Visualisation!$L$140)</f>
        <v>0</v>
      </c>
      <c r="BN198" s="21"/>
      <c r="BO198" s="21"/>
      <c r="BP198" s="21">
        <f>(($G$228*Visualisation!$L$140)+($G$229*Visualisation!$L$140)+($G$230*Visualisation!$L$140)+($G$231*Visualisation!$L$140)+($G$232*Visualisation!$L$140)+($G$233*Visualisation!$L$140)+($G$234*Visualisation!$L$140)+($G$235*Visualisation!$L$140)+($G$236*Visualisation!$L$140)+($G$237*Visualisation!$L$140)+($G$238*Visualisation!$L$140)+($G$239*Visualisation!$L$140)+($G$240*Visualisation!$L$140)+($G$241*Visualisation!$L$140)+($G$242*Visualisation!$L$140)+($G$243*Visualisation!$L$140))*$BD$86</f>
        <v>0</v>
      </c>
      <c r="BQ198" s="21">
        <f>($C$232*Visualisation!$L$140)+($D$232*Visualisation!$L$140)+($E$232*Visualisation!$L$140)+($F$232*Visualisation!$L$140)+($G$232*Visualisation!$L$140)+($H$232*Visualisation!$L$140)+($I$232*Visualisation!$L$140)+($J$232*Visualisation!$L$140)+($K$232*Visualisation!$L$140)+($L$232*Visualisation!$L$140)+($M$232*Visualisation!$L$140)+($N$232*Visualisation!$L$140)+($O$232*Visualisation!$L$140)+($P$232*Visualisation!$L$140)+($Q$232*Visualisation!$L$140)+($R$232*Visualisation!$L$140)</f>
        <v>0</v>
      </c>
      <c r="BR198" s="21"/>
      <c r="BS198" s="21"/>
      <c r="BT198" s="21">
        <f>(($H$228*Visualisation!$L$140)+($H$229*Visualisation!$L$140)+($H$230*Visualisation!$L$140)+($H$231*Visualisation!$L$140)+($H$232*Visualisation!$L$140)+($H$233*Visualisation!$L$140)+($H$234*Visualisation!$L$140)+($H$235*Visualisation!$L$140)+($H$236*Visualisation!$L$140)+($H$237*Visualisation!$L$140)+($H$238*Visualisation!$L$140)+($H$239*Visualisation!$L$140)+($H$240*Visualisation!$L$140)+($H$241*Visualisation!$L$140)+($H$242*Visualisation!$L$140)+($H$243*Visualisation!$L$140))*$BD$86</f>
        <v>0</v>
      </c>
      <c r="BU198" s="21">
        <f>($C$233*Visualisation!$L$140)+($D$233*Visualisation!$L$140)+($E$233*Visualisation!$L$140)+($F$233*Visualisation!$L$140)+($G$233*Visualisation!$L$140)+($H$233*Visualisation!$L$140)+($I$233*Visualisation!$L$140)+($J$233*Visualisation!$L$140)+($K$233*Visualisation!$L$140)+($L$233*Visualisation!$L$140)+($M$233*Visualisation!$L$140)+($N$233*Visualisation!$L$140)+($O$233*Visualisation!$L$140)+($P$233*Visualisation!$L$140)+($Q$233*Visualisation!$L$140)+($R$233*Visualisation!$L$140)</f>
        <v>0</v>
      </c>
      <c r="BV198" s="21"/>
      <c r="BW198" s="21"/>
      <c r="BX198" s="21">
        <f>(($I$228*Visualisation!$L$140)+($I$229*Visualisation!$L$140)+($I$230*Visualisation!$L$140)+($I$231*Visualisation!$L$140)+($I$232*Visualisation!$L$140)+($I$233*Visualisation!$L$140)+($I$234*Visualisation!$L$140)+($I$235*Visualisation!$L$140)+($I$236*Visualisation!$L$140)+($I$237*Visualisation!$L$140)+($I$238*Visualisation!$L$140)+($I$239*Visualisation!$L$140)+($I$240*Visualisation!$L$140)+($I$241*Visualisation!$L$140)+($I$242*Visualisation!$L$140)+($I$243*Visualisation!$L$140))*$BD$86</f>
        <v>0</v>
      </c>
      <c r="BY198" s="21">
        <f>($C$234*Visualisation!$L$140)+($D$234*Visualisation!$L$140)+($E$234*Visualisation!$L$140)+($F$234*Visualisation!$L$140)+($G$234*Visualisation!$L$140)+($H$234*Visualisation!$L$140)+($I$234*Visualisation!$L$140)+($J$234*Visualisation!$L$140)+($K$234*Visualisation!$L$140)+($L$234*Visualisation!$L$140)+($M$234*Visualisation!$L$140)+($N$234*Visualisation!$L$140)+($O$234*Visualisation!$L$140)+($P$234*Visualisation!$L$140)+($Q$234*Visualisation!$L$140)+($R$234*Visualisation!$L$140)</f>
        <v>0</v>
      </c>
      <c r="BZ198" s="2"/>
      <c r="CB198" s="21">
        <f>(($J$228*Visualisation!$L$140)+($J$229*Visualisation!$L$140)+($J$230*Visualisation!$L$140)+($J$231*Visualisation!$L$140)+($J$232*Visualisation!$L$140)+($J$233*Visualisation!$L$140)+($J$234*Visualisation!$L$140)+($J$235*Visualisation!$L$140)+($J$236*Visualisation!$L$140)+($J$237*Visualisation!$L$140)+($J$238*Visualisation!$L$140)+($J$239*Visualisation!$L$140)+($J$240*Visualisation!$L$140)+($J$241*Visualisation!$L$140)+($J$242*Visualisation!$L$140)+($J$243*Visualisation!$L$140))*$BD$86</f>
        <v>0</v>
      </c>
      <c r="CC198" s="21">
        <f>($C$235*Visualisation!$L$140)+($D$235*Visualisation!$L$140)+($E$235*Visualisation!$L$140)+($F$235*Visualisation!$L$140)+($G$235*Visualisation!$L$140)+($H$235*Visualisation!$L$140)+($I$235*Visualisation!$L$140)+($J$235*Visualisation!$L$140)+($K$235*Visualisation!$L$140)+($L$235*Visualisation!$L$140)+($M$235*Visualisation!$L$140)+($N$235*Visualisation!$L$140)+($O$235*Visualisation!$L$140)+($P$235*Visualisation!$L$140)+($Q$235*Visualisation!$L$140)+($R$235*Visualisation!$L$140)</f>
        <v>0</v>
      </c>
      <c r="CD198" s="2"/>
      <c r="CF198" s="21">
        <f>(($K$228*Visualisation!$L$140)+($K$229*Visualisation!$L$140)+($K$230*Visualisation!$L$140)+($K$231*Visualisation!$L$140)+($K$232*Visualisation!$L$140)+($K$233*Visualisation!$L$140)+($K$234*Visualisation!$L$140)+($K$235*Visualisation!$L$140)+($K$236*Visualisation!$L$140)+($K$237*Visualisation!$L$140)+($K$238*Visualisation!$L$140)+($K$239*Visualisation!$L$140)+($K$240*Visualisation!$L$140)+($K$241*Visualisation!$L$140)+($K$242*Visualisation!$L$140)+($K$243*Visualisation!$L$140))*$BD$86</f>
        <v>0</v>
      </c>
      <c r="CG198" s="21">
        <f>($C$236*Visualisation!$L$140)+($D$236*Visualisation!$L$140)+($E$236*Visualisation!$L$140)+($F$236*Visualisation!$L$140)+($G$236*Visualisation!$L$140)+($H$236*Visualisation!$L$140)+($I$236*Visualisation!$L$140)+($J$236*Visualisation!$L$140)+($K$236*Visualisation!$L$140)+($L$236*Visualisation!$L$140)+($M$236*Visualisation!$L$140)+($N$236*Visualisation!$L$140)+($O$236*Visualisation!$L$140)+($P$236*Visualisation!$L$140)+($Q$236*Visualisation!$L$140)+($R$236*Visualisation!$L$140)</f>
        <v>0</v>
      </c>
      <c r="CH198" s="2"/>
      <c r="CJ198" s="21">
        <f>(($L$228*Visualisation!$L$140)+($L$229*Visualisation!$L$140)+($L$230*Visualisation!$L$140)+($L$231*Visualisation!$L$140)+($L$232*Visualisation!$L$140)+($L$233*Visualisation!$L$140)+($L$234*Visualisation!$L$140)+($L$235*Visualisation!$L$140)+($L$236*Visualisation!$L$140)+($L$237*Visualisation!$L$140)+($L$238*Visualisation!$L$140)+($L$239*Visualisation!$L$140)+($L$240*Visualisation!$L$140)+($L$241*Visualisation!$L$140)+($L$242*Visualisation!$L$140)+($L$243*Visualisation!$L$140))*$BD$86</f>
        <v>0</v>
      </c>
      <c r="CK198" s="21">
        <f>($C$237*Visualisation!$L$140)+($D$237*Visualisation!$L$140)+($E$237*Visualisation!$L$140)+($F$237*Visualisation!$L$140)+($G$237*Visualisation!$L$140)+($H$237*Visualisation!$L$140)+($I$237*Visualisation!$L$140)+($J$237*Visualisation!$L$140)+($K$237*Visualisation!$L$140)+($L$237*Visualisation!$L$140)+($M$237*Visualisation!$L$140)+($N$237*Visualisation!$L$140)+($O$237*Visualisation!$L$140)+($P$237*Visualisation!$L$140)+($Q$237*Visualisation!$L$140)+($R$237*Visualisation!$L$140)</f>
        <v>0</v>
      </c>
      <c r="CL198" s="2"/>
      <c r="CN198" s="21">
        <f>(($M$228*Visualisation!$L$140)+($M$229*Visualisation!$L$140)+($M$230*Visualisation!$L$140)+($M$231*Visualisation!$L$140)+($M$232*Visualisation!$L$140)+($M$233*Visualisation!$L$140)+($M$234*Visualisation!$L$140)+($M$235*Visualisation!$L$140)+($M$236*Visualisation!$L$140)+($M$237*Visualisation!$L$140)+($M$238*Visualisation!$L$140)+($M$239*Visualisation!$L$140)+($M$240*Visualisation!$L$140)+($M$241*Visualisation!$L$140)+($M$242*Visualisation!$L$140)+($M$243*Visualisation!$L$140))*$BD$86</f>
        <v>0</v>
      </c>
      <c r="CO198" s="21">
        <f>($C$238*Visualisation!$L$140)+($D$238*Visualisation!$L$140)+($E$238*Visualisation!$L$140)+($F$238*Visualisation!$L$140)+($G$238*Visualisation!$L$140)+($H$238*Visualisation!$L$140)+($I$238*Visualisation!$L$140)+($J$238*Visualisation!$L$140)+($K$238*Visualisation!$L$140)+($L$238*Visualisation!$L$140)+($M$238*Visualisation!$L$140)+($N$238*Visualisation!$L$140)+($O$238*Visualisation!$L$140)+($P$238*Visualisation!$L$140)+($Q$238*Visualisation!$L$140)+($R$238*Visualisation!$L$140)</f>
        <v>0</v>
      </c>
      <c r="CP198" s="2"/>
      <c r="CR198" s="21">
        <f>(($N$228*Visualisation!$L$140)+($N$229*Visualisation!$L$140)+($N$230*Visualisation!$L$140)+($N$231*Visualisation!$L$140)+($N$232*Visualisation!$L$140)+($N$233*Visualisation!$L$140)+($N$234*Visualisation!$L$140)+($N$235*Visualisation!$L$140)+($N$236*Visualisation!$L$140)+($N$237*Visualisation!$L$140)+($N$238*Visualisation!$L$140)+($N$239*Visualisation!$L$140)+($N$240*Visualisation!$L$140)+($N$241*Visualisation!$L$140)+($N$242*Visualisation!$L$140)+($N$243*Visualisation!$L$140))*$BD$86</f>
        <v>0</v>
      </c>
      <c r="CS198" s="21">
        <f>($C$239*Visualisation!$L$140)+($D$239*Visualisation!$L$140)+($E$239*Visualisation!$L$140)+($F$239*Visualisation!$L$140)+($G$239*Visualisation!$L$140)+($H$239*Visualisation!$L$140)+($I$239*Visualisation!$L$140)+($J$239*Visualisation!$L$140)+($K$239*Visualisation!$L$140)+($L$239*Visualisation!$L$140)+($M$239*Visualisation!$L$140)+($N$239*Visualisation!$L$140)+($O$239*Visualisation!$L$140)+($P$239*Visualisation!$L$140)+($Q$239*Visualisation!$L$140)+($R$239*Visualisation!$L$140)</f>
        <v>0</v>
      </c>
      <c r="CT198" s="2"/>
      <c r="CV198" s="21">
        <f>(($O$228*Visualisation!$L$140)+($O$229*Visualisation!$L$140)+($O$230*Visualisation!$L$140)+($O$231*Visualisation!$L$140)+($O$232*Visualisation!$L$140)+($O$233*Visualisation!$L$140)+($O$234*Visualisation!$L$140)+($O$235*Visualisation!$L$140)+($O$236*Visualisation!$L$140)+($O$237*Visualisation!$L$140)+($O$238*Visualisation!$L$140)+($O$239*Visualisation!$L$140)+($O$240*Visualisation!$L$140)+($O$241*Visualisation!$L$140)+($O$242*Visualisation!$L$140)+($O$243*Visualisation!$L$140))*$BD$86</f>
        <v>0</v>
      </c>
      <c r="CW198" s="21">
        <f>($C$240*Visualisation!$L$140)+($D$240*Visualisation!$L$140)+($E$240*Visualisation!$L$140)+($F$240*Visualisation!$L$140)+($G$240*Visualisation!$L$140)+($H$240*Visualisation!$L$140)+($I$240*Visualisation!$L$140)+($J$240*Visualisation!$L$140)+($K$240*Visualisation!$L$140)+($L$240*Visualisation!$L$140)+($M$240*Visualisation!$L$140)+($N$240*Visualisation!$L$140)+($O$240*Visualisation!$L$140)+($P$240*Visualisation!$L$140)+($Q$240*Visualisation!$L$140)+($R$240*Visualisation!$L$140)</f>
        <v>0</v>
      </c>
      <c r="CX198" s="2"/>
      <c r="CZ198" s="21">
        <f>(($P$228*Visualisation!$L$140)+($P$229*Visualisation!$L$140)+($P$230*Visualisation!$L$140)+($P$231*Visualisation!$L$140)+($P$232*Visualisation!$L$140)+($P$233*Visualisation!$L$140)+($P$234*Visualisation!$L$140)+($P$235*Visualisation!$L$140)+($P$236*Visualisation!$L$140)+($P$237*Visualisation!$L$140)+($P$238*Visualisation!$L$140)+($P$239*Visualisation!$L$140)+($P$240*Visualisation!$L$140)+($P$241*Visualisation!$L$140)+($P$242*Visualisation!$L$140)+($P$243*Visualisation!$L$140))*$BD$86</f>
        <v>0</v>
      </c>
      <c r="DA198" s="21">
        <f>($C$241*Visualisation!$L$140)+($D$241*Visualisation!$L$140)+($E$241*Visualisation!$L$140)+($F$241*Visualisation!$L$140)+($G$241*Visualisation!$L$140)+($H$241*Visualisation!$L$140)+($I$241*Visualisation!$L$140)+($J$241*Visualisation!$L$140)+($K$241*Visualisation!$L$140)+($L$241*Visualisation!$L$140)+($M$241*Visualisation!$L$140)+($N$241*Visualisation!$L$140)+($O$241*Visualisation!$L$140)+($P$241*Visualisation!$L$140)+($Q$241*Visualisation!$L$140)+($R$241*Visualisation!$L$140)</f>
        <v>0</v>
      </c>
      <c r="DB198" s="2"/>
      <c r="DD198" s="21">
        <f>(($Q$228*Visualisation!$L$140)+($Q$229*Visualisation!$L$140)+($Q$230*Visualisation!$L$140)+($Q$231*Visualisation!$L$140)+($Q$232*Visualisation!$L$140)+($Q$233*Visualisation!$L$140)+($Q$234*Visualisation!$L$140)+($Q$235*Visualisation!$L$140)+($Q$236*Visualisation!$L$140)+($Q$237*Visualisation!$L$140)+($Q$238*Visualisation!$L$140)+($Q$239*Visualisation!$L$140)+($Q$240*Visualisation!$L$140)+($Q$241*Visualisation!$L$140)+($Q$242*Visualisation!$L$140)+($Q$243*Visualisation!$L$140))*$BD$86</f>
        <v>0</v>
      </c>
      <c r="DE198" s="21">
        <f>($C$242*Visualisation!$L$140)+($D$242*Visualisation!$L$140)+($E$242*Visualisation!$L$140)+($F$242*Visualisation!$L$140)+($G$242*Visualisation!$L$140)+($H$242*Visualisation!$L$140)+($I$242*Visualisation!$L$140)+($J$242*Visualisation!$L$140)+($K$242*Visualisation!$L$140)+($L$242*Visualisation!$L$140)+($M$242*Visualisation!$L$140)+($N$242*Visualisation!$L$140)+($O$242*Visualisation!$L$140)+($P$242*Visualisation!$L$140)+($Q$242*Visualisation!$L$140)+($R$242*Visualisation!$L$140)</f>
        <v>0</v>
      </c>
      <c r="DF198" s="2"/>
      <c r="DH198" s="21">
        <f>(($R$228*Visualisation!$L$140)+($R$229*Visualisation!$L$140)+($R$230*Visualisation!$L$140)+($R$231*Visualisation!$L$140)+($R$232*Visualisation!$L$140)+($R$233*Visualisation!$L$140)+($R$234*Visualisation!$L$140)+($R$235*Visualisation!$L$140)+($R$236*Visualisation!$L$140)+($R$237*Visualisation!$L$140)+($R$238*Visualisation!$L$140)+($R$239*Visualisation!$L$140)+($R$240*Visualisation!$L$140)+($R$241*Visualisation!$L$140)+($R$242*Visualisation!$L$140)+($R$243*Visualisation!$L$140))*$BD$86</f>
        <v>0</v>
      </c>
      <c r="DI198" s="21">
        <f>($C$243*Visualisation!$L$140)+($D$243*Visualisation!$L$140)+($E$243*Visualisation!$L$140)+($F$243*Visualisation!$L$140)+($G$243*Visualisation!$L$140)+($H$243*Visualisation!$L$140)+($I$243*Visualisation!$L$140)+($J$243*Visualisation!$L$140)+($K$243*Visualisation!$L$140)+($L$243*Visualisation!$L$140)+($M$243*Visualisation!$L$140)+($N$243*Visualisation!$L$140)+($O$243*Visualisation!$L$140)+($P$243*Visualisation!$L$140)+($Q$243*Visualisation!$L$140)+($R$243*Visualisation!$L$140)</f>
        <v>0</v>
      </c>
      <c r="DJ198" s="2"/>
      <c r="DO198" s="253"/>
    </row>
    <row r="199" spans="1:119" ht="15.75">
      <c r="A199" s="35" t="s">
        <v>88</v>
      </c>
      <c r="B199" s="159" t="s">
        <v>303</v>
      </c>
      <c r="C199" s="163">
        <f>IF((Visualisation!$R$69-Visualisation!E$69)&gt;0,(1-(EXP(-(((Visualisation!$R$69-Visualisation!E$69)^2)/(2*($T$185^2)))))),0)</f>
        <v>1.1399820383041215E-3</v>
      </c>
      <c r="D199" s="163">
        <f>IF((Visualisation!$R$69-Visualisation!F$69)&gt;0,(1-(EXP(-(((Visualisation!$R$69-Visualisation!F$69)^2)/(2*($T$185^2)))))),0)</f>
        <v>9.7077345517149194E-4</v>
      </c>
      <c r="E199" s="163">
        <f>IF((Visualisation!$R$69-Visualisation!G$69)&gt;0,(1-(EXP(-(((Visualisation!$R$69-Visualisation!G$69)^2)/(2*($T$185^2)))))),0)</f>
        <v>5.4433781374600976E-3</v>
      </c>
      <c r="F199" s="163">
        <f>IF((Visualisation!$R$69-Visualisation!H$69)&gt;0,(1-(EXP(-(((Visualisation!$R$69-Visualisation!H$69)^2)/(2*($T$185^2)))))),0)</f>
        <v>0</v>
      </c>
      <c r="G199" s="163">
        <f>IF((Visualisation!$R$69-Visualisation!I$69)&gt;0,(1-(EXP(-(((Visualisation!$R$69-Visualisation!I$69)^2)/(2*($T$185^2)))))),0)</f>
        <v>0</v>
      </c>
      <c r="H199" s="163">
        <f>IF((Visualisation!$R$69-Visualisation!J$69)&gt;0,(1-(EXP(-(((Visualisation!$R$69-Visualisation!J$69)^2)/(2*($T$185^2)))))),0)</f>
        <v>0</v>
      </c>
      <c r="I199" s="163">
        <f>IF((Visualisation!$R$69-Visualisation!K$69)&gt;0,(1-(EXP(-(((Visualisation!$R$69-Visualisation!K$69)^2)/(2*($T$185^2)))))),0)</f>
        <v>0</v>
      </c>
      <c r="J199" s="163">
        <f>IF((Visualisation!$R$69-Visualisation!L$69)&gt;0,(1-(EXP(-(((Visualisation!$R$69-Visualisation!L$69)^2)/(2*($T$185^2)))))),0)</f>
        <v>0</v>
      </c>
      <c r="K199" s="163">
        <f>IF((Visualisation!$R$69-Visualisation!M$69)&gt;0,(1-(EXP(-(((Visualisation!$R$69-Visualisation!M$69)^2)/(2*($T$185^2)))))),0)</f>
        <v>0</v>
      </c>
      <c r="L199" s="163">
        <f>IF((Visualisation!$R$69-Visualisation!N$69)&gt;0,(1-(EXP(-(((Visualisation!$R$69-Visualisation!N$69)^2)/(2*($T$185^2)))))),0)</f>
        <v>0</v>
      </c>
      <c r="M199" s="163">
        <f>IF((Visualisation!$R$69-Visualisation!O$69)&gt;0,(1-(EXP(-(((Visualisation!$R$69-Visualisation!O$69)^2)/(2*($T$185^2)))))),0)</f>
        <v>0</v>
      </c>
      <c r="N199" s="163">
        <f>IF((Visualisation!$R$69-Visualisation!P$69)&gt;0,(1-(EXP(-(((Visualisation!$R$69-Visualisation!P$69)^2)/(2*($T$185^2)))))),0)</f>
        <v>0</v>
      </c>
      <c r="O199" s="163">
        <f>IF((Visualisation!$R$69-Visualisation!Q$69)&gt;0,(1-(EXP(-(((Visualisation!$R$69-Visualisation!Q$69)^2)/(2*($T$185^2)))))),0)</f>
        <v>0.97841703281399317</v>
      </c>
      <c r="P199" s="163">
        <f>IF((Visualisation!$R$69-Visualisation!R$69)&gt;0,(1-(EXP(-(((Visualisation!$R$69-Visualisation!R$69)^2)/(2*($T$185^2)))))),0)</f>
        <v>0</v>
      </c>
      <c r="Q199" s="163">
        <f>IF((Visualisation!$R$69-Visualisation!S$69)&gt;0,(1-(EXP(-(((Visualisation!$R$69-Visualisation!S$69)^2)/(2*($T$185^2)))))),0)</f>
        <v>0</v>
      </c>
      <c r="R199" s="163">
        <f>IF((Visualisation!$R$69-Visualisation!T$69)&gt;0,(1-(EXP(-(((Visualisation!$R$69-Visualisation!T$69)^2)/(2*($T$185^2)))))),0)</f>
        <v>0</v>
      </c>
      <c r="S199" s="1"/>
      <c r="T199" s="1"/>
      <c r="U199" s="1"/>
      <c r="V199" s="1"/>
      <c r="W199" s="249"/>
      <c r="X199" s="2"/>
      <c r="Y199" s="2"/>
      <c r="Z199" s="2"/>
      <c r="AA199" s="188" t="s">
        <v>298</v>
      </c>
      <c r="AB199" s="21">
        <f>IFERROR((C82*Visualisation!$G$133)+(C103*Visualisation!$G$134)+(C124*Visualisation!$G$135)+(C145*Visualisation!$G$136)+(C166*Visualisation!$G$137)+(C187*Visualisation!$G$138)+(C208*Visualisation!$G$139)+(C229*Visualisation!$G$140)+(C250*Visualisation!$G$141),"-")</f>
        <v>0</v>
      </c>
      <c r="AC199" s="21">
        <f>IFERROR((D82*Visualisation!$G$133)+(D103*Visualisation!$G$134)+(D124*Visualisation!$G$135)+(D145*Visualisation!$G$136)+(D166*Visualisation!$G$137)+(D187*Visualisation!$G$138)+(D208*Visualisation!$G$139)+(D229*Visualisation!$G$140)+(D250*Visualisation!$G$141),"-")</f>
        <v>0</v>
      </c>
      <c r="AD199" s="21">
        <f>IFERROR((E82*Visualisation!$G$133)+(E103*Visualisation!$G$134)+(E124*Visualisation!$G$135)+(E145*Visualisation!$G$136)+(E166*Visualisation!$G$137)+(E187*Visualisation!$G$138)+(E208*Visualisation!$G$139)+(E229*Visualisation!$G$140)+(E250*Visualisation!$G$141),"-")</f>
        <v>0</v>
      </c>
      <c r="AE199" s="21">
        <f>IFERROR((F82*Visualisation!$G$133)+(F103*Visualisation!$G$134)+(F124*Visualisation!$G$135)+(F145*Visualisation!$G$136)+(F166*Visualisation!$G$137)+(F187*Visualisation!$G$138)+(F208*Visualisation!$G$139)+(F229*Visualisation!$G$140)+(F250*Visualisation!$G$141),"-")</f>
        <v>0</v>
      </c>
      <c r="AF199" s="21">
        <f>IFERROR((G82*Visualisation!$G$133)+(G103*Visualisation!$G$134)+(G124*Visualisation!$G$135)+(G145*Visualisation!$G$136)+(G166*Visualisation!$G$137)+(G187*Visualisation!$G$138)+(G208*Visualisation!$G$139)+(G229*Visualisation!$G$140)+(G250*Visualisation!$G$141),"-")</f>
        <v>0</v>
      </c>
      <c r="AG199" s="21">
        <f>IFERROR((H82*Visualisation!$G$133)+(H103*Visualisation!$G$134)+(H124*Visualisation!$G$135)+(H145*Visualisation!$G$136)+(H166*Visualisation!$G$137)+(H187*Visualisation!$G$138)+(H208*Visualisation!$G$139)+(H229*Visualisation!$G$140)+(H250*Visualisation!$G$141),"-")</f>
        <v>0</v>
      </c>
      <c r="AH199" s="21">
        <f>IFERROR((I82*Visualisation!$G$133)+(I103*Visualisation!$G$134)+(I124*Visualisation!$G$135)+(I145*Visualisation!$G$136)+(I166*Visualisation!$G$137)+(I187*Visualisation!$G$138)+(I208*Visualisation!$G$139)+(I229*Visualisation!$G$140)+(I250*Visualisation!$G$141),"-")</f>
        <v>0</v>
      </c>
      <c r="AI199" s="21">
        <f>IFERROR((J82*Visualisation!$G$133)+(J103*Visualisation!$G$134)+(J124*Visualisation!$G$135)+(J145*Visualisation!$G$136)+(J166*Visualisation!$G$137)+(J187*Visualisation!$G$138)+(J208*Visualisation!$G$139)+(J229*Visualisation!$G$140)+(J250*Visualisation!$G$141),"-")</f>
        <v>0</v>
      </c>
      <c r="AJ199" s="21">
        <f>IFERROR((K82*Visualisation!$G$133)+(K103*Visualisation!$G$134)+(K124*Visualisation!$G$135)+(K145*Visualisation!$G$136)+(K166*Visualisation!$G$137)+(K187*Visualisation!$G$138)+(K208*Visualisation!$G$139)+(K229*Visualisation!$G$140)+(K250*Visualisation!$G$141),"-")</f>
        <v>0</v>
      </c>
      <c r="AK199" s="21">
        <f>IFERROR((L82*Visualisation!$G$133)+(L103*Visualisation!$G$134)+(L124*Visualisation!$G$135)+(L145*Visualisation!$G$136)+(L166*Visualisation!$G$137)+(L187*Visualisation!$G$138)+(L208*Visualisation!$G$139)+(L229*Visualisation!$G$140)+(L250*Visualisation!$G$141),"-")</f>
        <v>0</v>
      </c>
      <c r="AL199" s="21">
        <f>IFERROR((M82*Visualisation!$G$133)+(M103*Visualisation!$G$134)+(M124*Visualisation!$G$135)+(M145*Visualisation!$G$136)+(M166*Visualisation!$G$137)+(M187*Visualisation!$G$138)+(M208*Visualisation!$G$139)+(M229*Visualisation!$G$140)+(M250*Visualisation!$G$141),"-")</f>
        <v>0</v>
      </c>
      <c r="AM199" s="21">
        <f>IFERROR((N82*Visualisation!$G$133)+(N103*Visualisation!$G$134)+(N124*Visualisation!$G$135)+(N145*Visualisation!$G$136)+(N166*Visualisation!$G$137)+(N187*Visualisation!$G$138)+(N208*Visualisation!$G$139)+(N229*Visualisation!$G$140)+(N250*Visualisation!$G$141),"-")</f>
        <v>0</v>
      </c>
      <c r="AN199" s="21">
        <f>IFERROR((O82*Visualisation!$G$133)+(O103*Visualisation!$G$134)+(O124*Visualisation!$G$135)+(O145*Visualisation!$G$136)+(O166*Visualisation!$G$137)+(O187*Visualisation!$G$138)+(O208*Visualisation!$G$139)+(O229*Visualisation!$G$140)+(O250*Visualisation!$G$141),"-")</f>
        <v>0</v>
      </c>
      <c r="AO199" s="21">
        <f>IFERROR((P82*Visualisation!$G$133)+(P103*Visualisation!$G$134)+(P124*Visualisation!$G$135)+(P145*Visualisation!$G$136)+(P166*Visualisation!$G$137)+(P187*Visualisation!$G$138)+(P208*Visualisation!$G$139)+(P229*Visualisation!$G$140)+(P250*Visualisation!$G$141),"-")</f>
        <v>0</v>
      </c>
      <c r="AP199" s="21">
        <f>IFERROR((Q82*Visualisation!$G$133)+(Q103*Visualisation!$G$134)+(Q124*Visualisation!$G$135)+(Q145*Visualisation!$G$136)+(Q166*Visualisation!$G$137)+(Q187*Visualisation!$G$138)+(Q208*Visualisation!$G$139)+(Q229*Visualisation!$G$140)+(Q250*Visualisation!$G$141),"-")</f>
        <v>0</v>
      </c>
      <c r="AQ199" s="202">
        <f>IFERROR((R82*Visualisation!$G$133)+(R103*Visualisation!$G$134)+(R124*Visualisation!$G$135)+(R145*Visualisation!$G$136)+(R166*Visualisation!$G$137)+(R187*Visualisation!$G$138)+(R208*Visualisation!$G$139)+(R229*Visualisation!$G$140)+(R250*Visualisation!$G$141),"-")</f>
        <v>0</v>
      </c>
      <c r="AR199" s="21">
        <f t="shared" ref="AR199:AR213" si="22">SUM(AB199:AQ199)</f>
        <v>0</v>
      </c>
      <c r="AS199" s="1"/>
      <c r="AT199" s="1"/>
      <c r="AU199" s="1"/>
      <c r="AV199" s="249"/>
      <c r="AX199" s="1"/>
      <c r="AY199" s="75" t="s">
        <v>261</v>
      </c>
      <c r="AZ199" s="21">
        <f>(($C$249*Visualisation!$L$141)+($C$250*Visualisation!$L$141)+($C$251*Visualisation!$L$141)+($C$252*Visualisation!$L$141)+($C$253*Visualisation!$L$141)+($C$254*Visualisation!$L$141)+($C$255*Visualisation!$L$141)+($C$256*Visualisation!$L$141)+($C$257*Visualisation!$L$141)+($C$258*Visualisation!$L$141)+($C$259*Visualisation!$L$141)+($C$260*Visualisation!$L$141)+($C$261*Visualisation!$L$141)+($C$262*Visualisation!$L$141)+($C$263*Visualisation!$L$141)+($C$264*Visualisation!$L$141))*$BD$86</f>
        <v>0</v>
      </c>
      <c r="BA199" s="21">
        <f>($C$249*Visualisation!$L$141)+($D$249*Visualisation!$L$141)+($E$249*Visualisation!$L$141)+($F$249*Visualisation!$L$141)+($G$249*Visualisation!$L$141)+($H$249*Visualisation!$L$141)+($I$249*Visualisation!$L$141)+($J$249*Visualisation!$L$141)+($K$249*Visualisation!$L$141)+($L$249*Visualisation!$L$141)+($M$249*Visualisation!$L$141)+($N$249*Visualisation!$L$141)+($O$249*Visualisation!$L$141)+($P$249*Visualisation!$L$141)+($Q$249*Visualisation!$L$141)+($R$249*Visualisation!$L$141)</f>
        <v>0</v>
      </c>
      <c r="BB199" s="21"/>
      <c r="BC199" s="21"/>
      <c r="BD199" s="21">
        <f>(($D$249*Visualisation!$L$141)+($D$250*Visualisation!$L$141)+($D$251*Visualisation!$L$141)+($D$252*Visualisation!$L$141)+($D$253*Visualisation!$L$141)+($D$254*Visualisation!$L$141)+($D$255*Visualisation!$L$141)+($D$256*Visualisation!$L$141)+($D$257*Visualisation!$L$141)+($D$258*Visualisation!$L$141)+($D$259*Visualisation!$L$141)+($D$260*Visualisation!$L$141)+($D$261*Visualisation!$L$141)+($D$262*Visualisation!$L$141)+($D$263*Visualisation!$L$141)+($D$264*Visualisation!$L$141))*$BD$86</f>
        <v>0</v>
      </c>
      <c r="BE199" s="21">
        <f>($C$250*Visualisation!$L$141)+($D$250*Visualisation!$L$141)+($E$250*Visualisation!$L$141)+($F$250*Visualisation!$L$141)+($G$250*Visualisation!$L$141)+($H$250*Visualisation!$L$141)+($I$250*Visualisation!$L$141)+($J$250*Visualisation!$L$141)+($K$250*Visualisation!$L$141)+($L$250*Visualisation!$L$141)+($M$250*Visualisation!$L$141)+($N$250*Visualisation!$L$141)+($O$250*Visualisation!$L$141)+($P$250*Visualisation!$L$141)+($Q$250*Visualisation!$L$141)+($R$250*Visualisation!$L$141)</f>
        <v>0</v>
      </c>
      <c r="BF199" s="21"/>
      <c r="BG199" s="21"/>
      <c r="BH199" s="21">
        <f>(($E$249*Visualisation!$L$141)+($E$250*Visualisation!$L$141)+($E$251*Visualisation!$L$141)+($E$252*Visualisation!$L$141)+($E$253*Visualisation!$L$141)+($E$254*Visualisation!$L$141)+($E$255*Visualisation!$L$141)+($E$256*Visualisation!$L$141)+($E$257*Visualisation!$L$141)+($E$258*Visualisation!$L$141)+($E$259*Visualisation!$L$141)+($E$260*Visualisation!$L$141)+($E$261*Visualisation!$L$141)+($E$262*Visualisation!$L$141)+($E$263*Visualisation!$L$141)+($E$264*Visualisation!$L$141))*$BD$86</f>
        <v>0</v>
      </c>
      <c r="BI199" s="21">
        <f>($C$251*Visualisation!$L$141)+($D$251*Visualisation!$L$141)+($E$251*Visualisation!$L$141)+($F$251*Visualisation!$L$141)+($G$251*Visualisation!$L$141)+($H$251*Visualisation!$L$141)+($I$251*Visualisation!$L$141)+($J$251*Visualisation!$L$141)+($K$251*Visualisation!$L$141)+($L$251*Visualisation!$L$141)+($M$251*Visualisation!$L$141)+($N$251*Visualisation!$L$141)+($O$251*Visualisation!$L$141)+($P$251*Visualisation!$L$141)+($Q$251*Visualisation!$L$141)+($R$251*Visualisation!$L$141)</f>
        <v>0</v>
      </c>
      <c r="BJ199" s="21"/>
      <c r="BK199" s="21"/>
      <c r="BL199" s="21">
        <f>(($F$249*Visualisation!$L$141)+($F$250*Visualisation!$L$141)+($F$251*Visualisation!$L$141)+($F$252*Visualisation!$L$141)+($F$253*Visualisation!$L$141)+($F$254*Visualisation!$L$141)+($F$255*Visualisation!$L$141)+($F$256*Visualisation!$L$141)+($F$257*Visualisation!$L$141)+($F$258*Visualisation!$L$141)+($F$259*Visualisation!$L$141)+($F$260*Visualisation!$L$141)+($F$261*Visualisation!$L$141)+($F$262*Visualisation!$L$141)+($F$263*Visualisation!$L$141)+($F$264*Visualisation!$L$141))*$BD$86</f>
        <v>0</v>
      </c>
      <c r="BM199" s="21">
        <f>($C$252*Visualisation!$L$141)+($D$252*Visualisation!$L$141)+($E$252*Visualisation!$L$141)+($F$252*Visualisation!$L$141)+($G$252*Visualisation!$L$141)+($H$252*Visualisation!$L$141)+($I$252*Visualisation!$L$141)+($J$252*Visualisation!$L$141)+($K$252*Visualisation!$L$141)+($L$252*Visualisation!$L$141)+($M$252*Visualisation!$L$141)+($N$252*Visualisation!$L$141)+($O$252*Visualisation!$L$141)+($P$252*Visualisation!$L$141)+($Q$252*Visualisation!$L$141)+($R$252*Visualisation!$L$141)</f>
        <v>0</v>
      </c>
      <c r="BN199" s="21"/>
      <c r="BO199" s="21"/>
      <c r="BP199" s="21">
        <f>(($G$249*Visualisation!$L$141)+($G$250*Visualisation!$L$141)+($G$251*Visualisation!$L$141)+($G$252*Visualisation!$L$141)+($G$253*Visualisation!$L$141)+($G$254*Visualisation!$L$141)+($G$255*Visualisation!$L$141)+($G$256*Visualisation!$L$141)+($G$257*Visualisation!$L$141)+($G$258*Visualisation!$L$141)+($G$259*Visualisation!$L$141)+($G$260*Visualisation!$L$141)+($G$261*Visualisation!$L$141)+($G$262*Visualisation!$L$141)+($G$263*Visualisation!$L$141)+($G$264*Visualisation!$L$141))*$BD$86</f>
        <v>0</v>
      </c>
      <c r="BQ199" s="21">
        <f>($C$253*Visualisation!$L$141)+($D$253*Visualisation!$L$141)+($E$253*Visualisation!$L$141)+($F$253*Visualisation!$L$141)+($G$253*Visualisation!$L$141)+($H$253*Visualisation!$L$141)+($I$253*Visualisation!$L$141)+($J$253*Visualisation!$L$141)+($K$253*Visualisation!$L$141)+($L$253*Visualisation!$L$141)+($M$253*Visualisation!$L$141)+($N$253*Visualisation!$L$141)+($O$253*Visualisation!$L$141)+($P$253*Visualisation!$L$141)+($Q$253*Visualisation!$L$141)+($R$253*Visualisation!$L$141)</f>
        <v>0</v>
      </c>
      <c r="BR199" s="21"/>
      <c r="BS199" s="21"/>
      <c r="BT199" s="21">
        <f>(($H$249*Visualisation!$L$141)+($H$250*Visualisation!$L$141)+($H$251*Visualisation!$L$141)+($H$252*Visualisation!$L$141)+($H$253*Visualisation!$L$141)+($H$254*Visualisation!$L$141)+($H$255*Visualisation!$L$141)+($H$256*Visualisation!$L$141)+($H$257*Visualisation!$L$141)+($H$258*Visualisation!$L$141)+($H$259*Visualisation!$L$141)+($H$260*Visualisation!$L$141)+($H$261*Visualisation!$L$141)+($H$262*Visualisation!$L$141)+($H$263*Visualisation!$L$141)+($H$264*Visualisation!$L$141))*$BD$86</f>
        <v>0</v>
      </c>
      <c r="BU199" s="21">
        <f>($C$254*Visualisation!$L$141)+($D$254*Visualisation!$L$141)+($E$254*Visualisation!$L$141)+($F$254*Visualisation!$L$141)+($G$254*Visualisation!$L$141)+($H$254*Visualisation!$L$141)+($I$254*Visualisation!$L$141)+($J$254*Visualisation!$L$141)+($K$254*Visualisation!$L$141)+($L$254*Visualisation!$L$141)+($M$254*Visualisation!$L$141)+($N$254*Visualisation!$L$141)+($O$254*Visualisation!$L$141)+($P$254*Visualisation!$L$141)+($Q$254*Visualisation!$L$141)+($R$254*Visualisation!$L$141)</f>
        <v>0</v>
      </c>
      <c r="BV199" s="21"/>
      <c r="BW199" s="21"/>
      <c r="BX199" s="21">
        <f>(($I$249*Visualisation!$L$141)+($I$250*Visualisation!$L$141)+($I$251*Visualisation!$L$141)+($I$252*Visualisation!$L$141)+($I$253*Visualisation!$L$141)+($I$254*Visualisation!$L$141)+($I$255*Visualisation!$L$141)+($I$256*Visualisation!$L$141)+($I$257*Visualisation!$L$141)+($I$258*Visualisation!$L$141)+($I$259*Visualisation!$L$141)+($I$260*Visualisation!$L$141)+($I$261*Visualisation!$L$141)+($I$262*Visualisation!$L$141)+($I$263*Visualisation!$L$141)+($I$264*Visualisation!$L$141))*$BD$86</f>
        <v>0</v>
      </c>
      <c r="BY199" s="21">
        <f>($C$255*Visualisation!$L$141)+($D$255*Visualisation!$L$141)+($E$255*Visualisation!$L$141)+($F$255*Visualisation!$L$141)+($G$255*Visualisation!$L$141)+($H$255*Visualisation!$L$141)+($I$255*Visualisation!$L$141)+($J$255*Visualisation!$L$141)+($K$255*Visualisation!$L$141)+($L$255*Visualisation!$L$141)+($M$255*Visualisation!$L$141)+($N$255*Visualisation!$L$141)+($O$255*Visualisation!$L$141)+($P$255*Visualisation!$L$141)+($Q$255*Visualisation!$L$141)+($R$255*Visualisation!$L$141)</f>
        <v>0</v>
      </c>
      <c r="BZ199" s="2"/>
      <c r="CB199" s="21">
        <f>(($J$249*Visualisation!$L$141)+($J$250*Visualisation!$L$141)+($J$251*Visualisation!$L$141)+($J$252*Visualisation!$L$141)+($J$253*Visualisation!$L$141)+($J$254*Visualisation!$L$141)+($J$255*Visualisation!$L$141)+($J$256*Visualisation!$L$141)+($J$257*Visualisation!$L$141)+($J$258*Visualisation!$L$141)+($J$259*Visualisation!$L$141)+($J$260*Visualisation!$L$141)+($J$261*Visualisation!$L$141)+($J$262*Visualisation!$L$141)+($J$263*Visualisation!$L$141)+($J$264*Visualisation!$L$141))*$BD$86</f>
        <v>0</v>
      </c>
      <c r="CC199" s="21">
        <f>($C$256*Visualisation!$L$141)+($D$256*Visualisation!$L$141)+($E$256*Visualisation!$L$141)+($F$256*Visualisation!$L$141)+($G$256*Visualisation!$L$141)+($H$256*Visualisation!$L$141)+($I$256*Visualisation!$L$141)+($J$256*Visualisation!$L$141)+($K$256*Visualisation!$L$141)+($L$256*Visualisation!$L$141)+($M$256*Visualisation!$L$141)+($N$256*Visualisation!$L$141)+($O$256*Visualisation!$L$141)+($P$256*Visualisation!$L$141)+($Q$256*Visualisation!$L$141)+($R$256*Visualisation!$L$141)</f>
        <v>0</v>
      </c>
      <c r="CD199" s="2"/>
      <c r="CF199" s="21">
        <f>(($K$249*Visualisation!$L$141)+($K$250*Visualisation!$L$141)+($K$251*Visualisation!$L$141)+($K$252*Visualisation!$L$141)+($K$253*Visualisation!$L$141)+($K$254*Visualisation!$L$141)+($K$255*Visualisation!$L$141)+($K$256*Visualisation!$L$141)+($K$257*Visualisation!$L$141)+($K$258*Visualisation!$L$141)+($K$259*Visualisation!$L$141)+($K$260*Visualisation!$L$141)+($K$261*Visualisation!$L$141)+($K$262*Visualisation!$L$141)+($K$263*Visualisation!$L$141)+($K$264*Visualisation!$L$141))*$BD$86</f>
        <v>0</v>
      </c>
      <c r="CG199" s="21">
        <f>($C$257*Visualisation!$L$141)+($D$257*Visualisation!$L$141)+($E$257*Visualisation!$L$141)+($F$257*Visualisation!$L$141)+($G$257*Visualisation!$L$141)+($H$257*Visualisation!$L$141)+($I$257*Visualisation!$L$141)+($J$257*Visualisation!$L$141)+($K$257*Visualisation!$L$141)+($L$257*Visualisation!$L$141)+($M$257*Visualisation!$L$141)+($N$257*Visualisation!$L$141)+($O$257*Visualisation!$L$141)+($P$257*Visualisation!$L$141)+($Q$257*Visualisation!$L$141)+($R$257*Visualisation!$L$141)</f>
        <v>0</v>
      </c>
      <c r="CH199" s="2"/>
      <c r="CJ199" s="21">
        <f>(($L$249*Visualisation!$L$141)+($L$250*Visualisation!$L$141)+($L$251*Visualisation!$L$141)+($L$252*Visualisation!$L$141)+($L$253*Visualisation!$L$141)+($L$254*Visualisation!$L$141)+($L$255*Visualisation!$L$141)+($L$256*Visualisation!$L$141)+($L$257*Visualisation!$L$141)+($L$258*Visualisation!$L$141)+($L$259*Visualisation!$L$141)+($L$260*Visualisation!$L$141)+($L$261*Visualisation!$L$141)+($L$262*Visualisation!$L$141)+($L$263*Visualisation!$L$141)+($L$264*Visualisation!$L$141))*$BD$86</f>
        <v>0</v>
      </c>
      <c r="CK199" s="21">
        <f>($C$258*Visualisation!$L$141)+($D$258*Visualisation!$L$141)+($E$258*Visualisation!$L$141)+($F$258*Visualisation!$L$141)+($G$258*Visualisation!$L$141)+($H$258*Visualisation!$L$141)+($I$258*Visualisation!$L$141)+($J$258*Visualisation!$L$141)+($K$258*Visualisation!$L$141)+($L$258*Visualisation!$L$141)+($M$258*Visualisation!$L$141)+($N$258*Visualisation!$L$141)+($O$258*Visualisation!$L$141)+($P$258*Visualisation!$L$141)+($Q$258*Visualisation!$L$141)+($R$258*Visualisation!$L$141)</f>
        <v>0</v>
      </c>
      <c r="CL199" s="2"/>
      <c r="CN199" s="21">
        <f>(($M$249*Visualisation!$L$141)+($M$250*Visualisation!$L$141)+($M$251*Visualisation!$L$141)+($M$252*Visualisation!$L$141)+($M$253*Visualisation!$L$141)+($M$254*Visualisation!$L$141)+($M$255*Visualisation!$L$141)+($M$256*Visualisation!$L$141)+($M$257*Visualisation!$L$141)+($M$258*Visualisation!$L$141)+($M$259*Visualisation!$L$141)+($M$260*Visualisation!$L$141)+($M$261*Visualisation!$L$141)+($M$262*Visualisation!$L$141)+($M$263*Visualisation!$L$141)+($M$264*Visualisation!$L$141))*$BD$86</f>
        <v>0</v>
      </c>
      <c r="CO199" s="21">
        <f>($C$259*Visualisation!$L$141)+($D$259*Visualisation!$L$141)+($E$259*Visualisation!$L$141)+($F$259*Visualisation!$L$141)+($G$259*Visualisation!$L$141)+($H$259*Visualisation!$L$141)+($I$259*Visualisation!$L$141)+($J$259*Visualisation!$L$141)+($K$259*Visualisation!$L$141)+($L$259*Visualisation!$L$141)+($M$259*Visualisation!$L$141)+($N$259*Visualisation!$L$141)+($O$259*Visualisation!$L$141)+($P$259*Visualisation!$L$141)+($Q$259*Visualisation!$L$141)+($R$259*Visualisation!$L$141)</f>
        <v>0</v>
      </c>
      <c r="CP199" s="2"/>
      <c r="CR199" s="21">
        <f>(($N$249*Visualisation!$L$141)+($N$250*Visualisation!$L$141)+($N$251*Visualisation!$L$141)+($N$252*Visualisation!$L$141)+($N$253*Visualisation!$L$141)+($N$254*Visualisation!$L$141)+($N$255*Visualisation!$L$141)+($N$256*Visualisation!$L$141)+($N$257*Visualisation!$L$141)+($N$258*Visualisation!$L$141)+($N$259*Visualisation!$L$141)+($N$260*Visualisation!$L$141)+($N$261*Visualisation!$L$141)+($N$262*Visualisation!$L$141)+($N$263*Visualisation!$L$141)+($N$264*Visualisation!$L$141))*$BD$86</f>
        <v>0</v>
      </c>
      <c r="CS199" s="21">
        <f>($C$260*Visualisation!$L$141)+($D$260*Visualisation!$L$141)+($E$260*Visualisation!$L$141)+($F$260*Visualisation!$L$141)+($G$260*Visualisation!$L$141)+($H$260*Visualisation!$L$141)+($I$260*Visualisation!$L$141)+($J$260*Visualisation!$L$141)+($K$260*Visualisation!$L$141)+($L$260*Visualisation!$L$141)+($M$260*Visualisation!$L$141)+($N$260*Visualisation!$L$141)+($O$260*Visualisation!$L$141)+($P$260*Visualisation!$L$141)+($Q$260*Visualisation!$L$141)+($R$260*Visualisation!$L$141)</f>
        <v>0</v>
      </c>
      <c r="CT199" s="2"/>
      <c r="CV199" s="21">
        <f>(($O$249*Visualisation!$L$141)+($O$250*Visualisation!$L$141)+($O$251*Visualisation!$L$141)+($O$252*Visualisation!$L$141)+($O$253*Visualisation!$L$141)+($O$254*Visualisation!$L$141)+($O$255*Visualisation!$L$141)+($O$256*Visualisation!$L$141)+($O$257*Visualisation!$L$141)+($O$258*Visualisation!$L$141)+($O$259*Visualisation!$L$141)+($O$260*Visualisation!$L$141)+($O$261*Visualisation!$L$141)+($O$262*Visualisation!$L$141)+($O$263*Visualisation!$L$141)+($O$264*Visualisation!$L$141))*$BD$86</f>
        <v>0</v>
      </c>
      <c r="CW199" s="21">
        <f>($C$261*Visualisation!$L$141)+($D$261*Visualisation!$L$141)+($E$261*Visualisation!$L$141)+($F$261*Visualisation!$L$141)+($G$261*Visualisation!$L$141)+($H$261*Visualisation!$L$141)+($I$261*Visualisation!$L$141)+($J$261*Visualisation!$L$141)+($K$261*Visualisation!$L$141)+($L$261*Visualisation!$L$141)+($M$261*Visualisation!$L$141)+($N$261*Visualisation!$L$141)+($O$261*Visualisation!$L$141)+($P$261*Visualisation!$L$141)+($Q$261*Visualisation!$L$141)+($R$261*Visualisation!$L$141)</f>
        <v>0</v>
      </c>
      <c r="CX199" s="2"/>
      <c r="CZ199" s="21">
        <f>(($P$249*Visualisation!$L$141)+($P$250*Visualisation!$L$141)+($P$251*Visualisation!$L$141)+($P$252*Visualisation!$L$141)+($P$253*Visualisation!$L$141)+($P$254*Visualisation!$L$141)+($P$255*Visualisation!$L$141)+($P$256*Visualisation!$L$141)+($P$257*Visualisation!$L$141)+($P$258*Visualisation!$L$141)+($P$259*Visualisation!$L$141)+($P$260*Visualisation!$L$141)+($P$261*Visualisation!$L$141)+($P$262*Visualisation!$L$141)+($P$263*Visualisation!$L$141)+($P$264*Visualisation!$L$141))*$BD$86</f>
        <v>0</v>
      </c>
      <c r="DA199" s="21">
        <f>($C$262*Visualisation!$L$141)+($D$262*Visualisation!$L$141)+($E$262*Visualisation!$L$141)+($F$262*Visualisation!$L$141)+($G$262*Visualisation!$L$141)+($H$262*Visualisation!$L$141)+($I$262*Visualisation!$L$141)+($J$262*Visualisation!$L$141)+($K$262*Visualisation!$L$141)+($L$262*Visualisation!$L$141)+($M$262*Visualisation!$L$141)+($N$262*Visualisation!$L$141)+($O$262*Visualisation!$L$141)+($P$262*Visualisation!$L$141)+($Q$262*Visualisation!$L$141)+($R$262*Visualisation!$L$141)</f>
        <v>0</v>
      </c>
      <c r="DB199" s="2"/>
      <c r="DD199" s="21">
        <f>(($Q$249*Visualisation!$L$141)+($Q$250*Visualisation!$L$141)+($Q$251*Visualisation!$L$141)+($Q$252*Visualisation!$L$141)+($Q$253*Visualisation!$L$141)+($Q$254*Visualisation!$L$141)+($Q$255*Visualisation!$L$141)+($Q$256*Visualisation!$L$141)+($Q$257*Visualisation!$L$141)+($Q$258*Visualisation!$L$141)+($Q$259*Visualisation!$L$141)+($Q$260*Visualisation!$L$141)+($Q$261*Visualisation!$L$141)+($Q$262*Visualisation!$L$141)+($Q$263*Visualisation!$L$141)+($Q$264*Visualisation!$L$141))*$BD$86</f>
        <v>0</v>
      </c>
      <c r="DE199" s="21">
        <f>($C$263*Visualisation!$L$141)+($D$263*Visualisation!$L$141)+($E$263*Visualisation!$L$141)+($F$263*Visualisation!$L$141)+($G$263*Visualisation!$L$141)+($H$263*Visualisation!$L$141)+($I$263*Visualisation!$L$141)+($J$263*Visualisation!$L$141)+($K$263*Visualisation!$L$141)+($L$263*Visualisation!$L$141)+($M$263*Visualisation!$L$141)+($N$263*Visualisation!$L$141)+($O$263*Visualisation!$L$141)+($P$263*Visualisation!$L$141)+($Q$263*Visualisation!$L$141)+($R$263*Visualisation!$L$141)</f>
        <v>0</v>
      </c>
      <c r="DF199" s="2"/>
      <c r="DH199" s="21">
        <f>(($R$249*Visualisation!$L$141)+($R$250*Visualisation!$L$141)+($R$251*Visualisation!$L$141)+($R$252*Visualisation!$L$141)+($R$253*Visualisation!$L$141)+($R$254*Visualisation!$L$141)+($R$255*Visualisation!$L$141)+($R$256*Visualisation!$L$141)+($R$257*Visualisation!$L$141)+($R$258*Visualisation!$L$141)+($R$259*Visualisation!$L$141)+($R$260*Visualisation!$L$141)+($R$261*Visualisation!$L$141)+($R$262*Visualisation!$L$141)+($R$263*Visualisation!$L$141)+($R$264*Visualisation!$L$141))*$BD$86</f>
        <v>0</v>
      </c>
      <c r="DI199" s="21">
        <f>($C$264*Visualisation!$L$141)+($D$264*Visualisation!$L$141)+($E$264*Visualisation!$L$141)+($F$264*Visualisation!$L$141)+($G$264*Visualisation!$L$141)+($H$264*Visualisation!$L$141)+($I$264*Visualisation!$L$141)+($J$264*Visualisation!$L$141)+($K$264*Visualisation!$L$141)+($L$264*Visualisation!$L$141)+($M$264*Visualisation!$L$141)+($N$264*Visualisation!$L$141)+($O$264*Visualisation!$L$141)+($P$264*Visualisation!$L$141)+($Q$264*Visualisation!$L$141)+($R$264*Visualisation!$L$141)</f>
        <v>0</v>
      </c>
      <c r="DJ199" s="2"/>
      <c r="DO199" s="253"/>
    </row>
    <row r="200" spans="1:119">
      <c r="A200" s="35" t="s">
        <v>75</v>
      </c>
      <c r="B200" s="159" t="s">
        <v>324</v>
      </c>
      <c r="C200" s="163">
        <f>IF((Visualisation!$S$69-Visualisation!E$69)&gt;0,(1-(EXP(-(((Visualisation!$S$69-Visualisation!E$69)^2)/(2*($T$185^2)))))),0)</f>
        <v>2.9200425983660572E-2</v>
      </c>
      <c r="D200" s="163">
        <f>IF((Visualisation!$S$69-Visualisation!F$69)&gt;0,(1-(EXP(-(((Visualisation!$S$69-Visualisation!F$69)^2)/(2*($T$185^2)))))),0)</f>
        <v>2.8334788005592526E-2</v>
      </c>
      <c r="E200" s="163">
        <f>IF((Visualisation!$S$69-Visualisation!G$69)&gt;0,(1-(EXP(-(((Visualisation!$S$69-Visualisation!G$69)^2)/(2*($T$185^2)))))),0)</f>
        <v>4.405265070947173E-2</v>
      </c>
      <c r="F200" s="163">
        <f>IF((Visualisation!$S$69-Visualisation!H$69)&gt;0,(1-(EXP(-(((Visualisation!$S$69-Visualisation!H$69)^2)/(2*($T$185^2)))))),0)</f>
        <v>0</v>
      </c>
      <c r="G200" s="163">
        <f>IF((Visualisation!$S$69-Visualisation!I$69)&gt;0,(1-(EXP(-(((Visualisation!$S$69-Visualisation!I$69)^2)/(2*($T$185^2)))))),0)</f>
        <v>0</v>
      </c>
      <c r="H200" s="163">
        <f>IF((Visualisation!$S$69-Visualisation!J$69)&gt;0,(1-(EXP(-(((Visualisation!$S$69-Visualisation!J$69)^2)/(2*($T$185^2)))))),0)</f>
        <v>2.4645941829049001E-5</v>
      </c>
      <c r="I200" s="163">
        <f>IF((Visualisation!$S$69-Visualisation!K$69)&gt;0,(1-(EXP(-(((Visualisation!$S$69-Visualisation!K$69)^2)/(2*($T$185^2)))))),0)</f>
        <v>6.9212829715059598E-5</v>
      </c>
      <c r="J200" s="163">
        <f>IF((Visualisation!$S$69-Visualisation!L$69)&gt;0,(1-(EXP(-(((Visualisation!$S$69-Visualisation!L$69)^2)/(2*($T$185^2)))))),0)</f>
        <v>2.1572059046348624E-4</v>
      </c>
      <c r="K200" s="163">
        <f>IF((Visualisation!$S$69-Visualisation!M$69)&gt;0,(1-(EXP(-(((Visualisation!$S$69-Visualisation!M$69)^2)/(2*($T$185^2)))))),0)</f>
        <v>4.7954560438190352E-4</v>
      </c>
      <c r="L200" s="163">
        <f>IF((Visualisation!$S$69-Visualisation!N$69)&gt;0,(1-(EXP(-(((Visualisation!$S$69-Visualisation!N$69)^2)/(2*($T$185^2)))))),0)</f>
        <v>3.8420790467594834E-3</v>
      </c>
      <c r="M200" s="163">
        <f>IF((Visualisation!$S$69-Visualisation!O$69)&gt;0,(1-(EXP(-(((Visualisation!$S$69-Visualisation!O$69)^2)/(2*($T$185^2)))))),0)</f>
        <v>2.917941133274593E-3</v>
      </c>
      <c r="N200" s="163">
        <f>IF((Visualisation!$S$69-Visualisation!P$69)&gt;0,(1-(EXP(-(((Visualisation!$S$69-Visualisation!P$69)^2)/(2*($T$185^2)))))),0)</f>
        <v>3.2711433313493687E-3</v>
      </c>
      <c r="O200" s="163">
        <f>IF((Visualisation!$S$69-Visualisation!Q$69)&gt;0,(1-(EXP(-(((Visualisation!$S$69-Visualisation!Q$69)^2)/(2*($T$185^2)))))),0)</f>
        <v>0.98768608267180602</v>
      </c>
      <c r="P200" s="163">
        <f>IF((Visualisation!$S$69-Visualisation!R$69)&gt;0,(1-(EXP(-(((Visualisation!$S$69-Visualisation!R$69)^2)/(2*($T$185^2)))))),0)</f>
        <v>1.8965666012759952E-2</v>
      </c>
      <c r="Q200" s="163">
        <f>IF((Visualisation!$S$69-Visualisation!S$69)&gt;0,(1-(EXP(-(((Visualisation!$S$69-Visualisation!S$69)^2)/(2*($T$185^2)))))),0)</f>
        <v>0</v>
      </c>
      <c r="R200" s="163">
        <f>IF((Visualisation!$S$69-Visualisation!T$69)&gt;0,(1-(EXP(-(((Visualisation!$S$69-Visualisation!T$69)^2)/(2*($T$185^2)))))),0)</f>
        <v>3.8621187682187363E-3</v>
      </c>
      <c r="S200" s="1"/>
      <c r="T200" s="1"/>
      <c r="U200" s="1"/>
      <c r="V200" s="1"/>
      <c r="W200" s="249"/>
      <c r="X200" s="2"/>
      <c r="Y200" s="2"/>
      <c r="Z200" s="2"/>
      <c r="AA200" s="188" t="s">
        <v>299</v>
      </c>
      <c r="AB200" s="21">
        <f>IFERROR((C83*Visualisation!$G$133)+(C104*Visualisation!$G$134)+(C125*Visualisation!$G$135)+(C146*Visualisation!$G$136)+(C167*Visualisation!$G$137)+(C188*Visualisation!$G$138)+(C209*Visualisation!$G$139)+(C230*Visualisation!$G$140)+(C251*Visualisation!$G$141),"-")</f>
        <v>0</v>
      </c>
      <c r="AC200" s="21">
        <f>IFERROR((D83*Visualisation!$G$133)+(D104*Visualisation!$G$134)+(D125*Visualisation!$G$135)+(D146*Visualisation!$G$136)+(D167*Visualisation!$G$137)+(D188*Visualisation!$G$138)+(D209*Visualisation!$G$139)+(D230*Visualisation!$G$140)+(D251*Visualisation!$G$141),"-")</f>
        <v>0</v>
      </c>
      <c r="AD200" s="21">
        <f>IFERROR((E83*Visualisation!$G$133)+(E104*Visualisation!$G$134)+(E125*Visualisation!$G$135)+(E146*Visualisation!$G$136)+(E167*Visualisation!$G$137)+(E188*Visualisation!$G$138)+(E209*Visualisation!$G$139)+(E230*Visualisation!$G$140)+(E251*Visualisation!$G$141),"-")</f>
        <v>0</v>
      </c>
      <c r="AE200" s="21">
        <f>IFERROR((F83*Visualisation!$G$133)+(F104*Visualisation!$G$134)+(F125*Visualisation!$G$135)+(F146*Visualisation!$G$136)+(F167*Visualisation!$G$137)+(F188*Visualisation!$G$138)+(F209*Visualisation!$G$139)+(F230*Visualisation!$G$140)+(F251*Visualisation!$G$141),"-")</f>
        <v>0</v>
      </c>
      <c r="AF200" s="21">
        <f>IFERROR((G83*Visualisation!$G$133)+(G104*Visualisation!$G$134)+(G125*Visualisation!$G$135)+(G146*Visualisation!$G$136)+(G167*Visualisation!$G$137)+(G188*Visualisation!$G$138)+(G209*Visualisation!$G$139)+(G230*Visualisation!$G$140)+(G251*Visualisation!$G$141),"-")</f>
        <v>0</v>
      </c>
      <c r="AG200" s="21">
        <f>IFERROR((H83*Visualisation!$G$133)+(H104*Visualisation!$G$134)+(H125*Visualisation!$G$135)+(H146*Visualisation!$G$136)+(H167*Visualisation!$G$137)+(H188*Visualisation!$G$138)+(H209*Visualisation!$G$139)+(H230*Visualisation!$G$140)+(H251*Visualisation!$G$141),"-")</f>
        <v>0</v>
      </c>
      <c r="AH200" s="21">
        <f>IFERROR((I83*Visualisation!$G$133)+(I104*Visualisation!$G$134)+(I125*Visualisation!$G$135)+(I146*Visualisation!$G$136)+(I167*Visualisation!$G$137)+(I188*Visualisation!$G$138)+(I209*Visualisation!$G$139)+(I230*Visualisation!$G$140)+(I251*Visualisation!$G$141),"-")</f>
        <v>0</v>
      </c>
      <c r="AI200" s="21">
        <f>IFERROR((J83*Visualisation!$G$133)+(J104*Visualisation!$G$134)+(J125*Visualisation!$G$135)+(J146*Visualisation!$G$136)+(J167*Visualisation!$G$137)+(J188*Visualisation!$G$138)+(J209*Visualisation!$G$139)+(J230*Visualisation!$G$140)+(J251*Visualisation!$G$141),"-")</f>
        <v>0</v>
      </c>
      <c r="AJ200" s="21">
        <f>IFERROR((K83*Visualisation!$G$133)+(K104*Visualisation!$G$134)+(K125*Visualisation!$G$135)+(K146*Visualisation!$G$136)+(K167*Visualisation!$G$137)+(K188*Visualisation!$G$138)+(K209*Visualisation!$G$139)+(K230*Visualisation!$G$140)+(K251*Visualisation!$G$141),"-")</f>
        <v>0</v>
      </c>
      <c r="AK200" s="21">
        <f>IFERROR((L83*Visualisation!$G$133)+(L104*Visualisation!$G$134)+(L125*Visualisation!$G$135)+(L146*Visualisation!$G$136)+(L167*Visualisation!$G$137)+(L188*Visualisation!$G$138)+(L209*Visualisation!$G$139)+(L230*Visualisation!$G$140)+(L251*Visualisation!$G$141),"-")</f>
        <v>0</v>
      </c>
      <c r="AL200" s="21">
        <f>IFERROR((M83*Visualisation!$G$133)+(M104*Visualisation!$G$134)+(M125*Visualisation!$G$135)+(M146*Visualisation!$G$136)+(M167*Visualisation!$G$137)+(M188*Visualisation!$G$138)+(M209*Visualisation!$G$139)+(M230*Visualisation!$G$140)+(M251*Visualisation!$G$141),"-")</f>
        <v>0</v>
      </c>
      <c r="AM200" s="21">
        <f>IFERROR((N83*Visualisation!$G$133)+(N104*Visualisation!$G$134)+(N125*Visualisation!$G$135)+(N146*Visualisation!$G$136)+(N167*Visualisation!$G$137)+(N188*Visualisation!$G$138)+(N209*Visualisation!$G$139)+(N230*Visualisation!$G$140)+(N251*Visualisation!$G$141),"-")</f>
        <v>0</v>
      </c>
      <c r="AN200" s="21">
        <f>IFERROR((O83*Visualisation!$G$133)+(O104*Visualisation!$G$134)+(O125*Visualisation!$G$135)+(O146*Visualisation!$G$136)+(O167*Visualisation!$G$137)+(O188*Visualisation!$G$138)+(O209*Visualisation!$G$139)+(O230*Visualisation!$G$140)+(O251*Visualisation!$G$141),"-")</f>
        <v>0</v>
      </c>
      <c r="AO200" s="21">
        <f>IFERROR((P83*Visualisation!$G$133)+(P104*Visualisation!$G$134)+(P125*Visualisation!$G$135)+(P146*Visualisation!$G$136)+(P167*Visualisation!$G$137)+(P188*Visualisation!$G$138)+(P209*Visualisation!$G$139)+(P230*Visualisation!$G$140)+(P251*Visualisation!$G$141),"-")</f>
        <v>0</v>
      </c>
      <c r="AP200" s="21">
        <f>IFERROR((Q83*Visualisation!$G$133)+(Q104*Visualisation!$G$134)+(Q125*Visualisation!$G$135)+(Q146*Visualisation!$G$136)+(Q167*Visualisation!$G$137)+(Q188*Visualisation!$G$138)+(Q209*Visualisation!$G$139)+(Q230*Visualisation!$G$140)+(Q251*Visualisation!$G$141),"-")</f>
        <v>0</v>
      </c>
      <c r="AQ200" s="202">
        <f>IFERROR((R83*Visualisation!$G$133)+(R104*Visualisation!$G$134)+(R125*Visualisation!$G$135)+(R146*Visualisation!$G$136)+(R167*Visualisation!$G$137)+(R188*Visualisation!$G$138)+(R209*Visualisation!$G$139)+(R230*Visualisation!$G$140)+(R251*Visualisation!$G$141),"-")</f>
        <v>0</v>
      </c>
      <c r="AR200" s="21">
        <f t="shared" si="22"/>
        <v>0</v>
      </c>
      <c r="AS200" s="1"/>
      <c r="AT200" s="1"/>
      <c r="AU200" s="1"/>
      <c r="AV200" s="249"/>
      <c r="AX200" s="11"/>
      <c r="AY200" s="212" t="s">
        <v>100</v>
      </c>
      <c r="AZ200" s="214"/>
      <c r="BA200" s="214"/>
      <c r="BB200" s="214">
        <f>BA201-AZ201</f>
        <v>0</v>
      </c>
      <c r="BC200" s="21"/>
      <c r="BD200" s="214"/>
      <c r="BE200" s="214"/>
      <c r="BF200" s="214">
        <f>BE201-BD201</f>
        <v>0</v>
      </c>
      <c r="BG200" s="21"/>
      <c r="BH200" s="178"/>
      <c r="BI200" s="178"/>
      <c r="BJ200" s="214">
        <f>BI201-BH201</f>
        <v>0</v>
      </c>
      <c r="BK200" s="21"/>
      <c r="BL200" s="178"/>
      <c r="BM200" s="178"/>
      <c r="BN200" s="214">
        <f>BM201-BL201</f>
        <v>0</v>
      </c>
      <c r="BO200" s="21"/>
      <c r="BP200" s="178"/>
      <c r="BQ200" s="178"/>
      <c r="BR200" s="214">
        <f>BQ201-BP201</f>
        <v>0</v>
      </c>
      <c r="BS200" s="21"/>
      <c r="BT200" s="178"/>
      <c r="BU200" s="178"/>
      <c r="BV200" s="214">
        <f>BU201-BT201</f>
        <v>0</v>
      </c>
      <c r="BW200" s="21"/>
      <c r="BX200" s="178"/>
      <c r="BY200" s="219"/>
      <c r="BZ200" s="214">
        <f>BY201-BX201</f>
        <v>0</v>
      </c>
      <c r="CB200" s="178"/>
      <c r="CC200" s="219"/>
      <c r="CD200" s="214">
        <f>CC201-CB201</f>
        <v>0</v>
      </c>
      <c r="CF200" s="178"/>
      <c r="CG200" s="219"/>
      <c r="CH200" s="214">
        <f>CG201-CF201</f>
        <v>0</v>
      </c>
      <c r="CJ200" s="178"/>
      <c r="CK200" s="219"/>
      <c r="CL200" s="214">
        <f>CK201-CJ201</f>
        <v>0</v>
      </c>
      <c r="CN200" s="178"/>
      <c r="CO200" s="219"/>
      <c r="CP200" s="214">
        <f>CO201-CN201</f>
        <v>0</v>
      </c>
      <c r="CR200" s="178"/>
      <c r="CS200" s="219"/>
      <c r="CT200" s="214">
        <f>CS201-CR201</f>
        <v>0</v>
      </c>
      <c r="CV200" s="178"/>
      <c r="CW200" s="219"/>
      <c r="CX200" s="214">
        <f>CW201-CV201</f>
        <v>0</v>
      </c>
      <c r="CZ200" s="178"/>
      <c r="DA200" s="219"/>
      <c r="DB200" s="214">
        <f>DA201-CZ201</f>
        <v>0</v>
      </c>
      <c r="DD200" s="178"/>
      <c r="DE200" s="219"/>
      <c r="DF200" s="214">
        <f>DE201-DD201</f>
        <v>0</v>
      </c>
      <c r="DH200" s="178"/>
      <c r="DI200" s="219"/>
      <c r="DJ200" s="214">
        <f>DI201-DH201</f>
        <v>0</v>
      </c>
      <c r="DO200" s="253"/>
    </row>
    <row r="201" spans="1:119">
      <c r="A201" s="35" t="s">
        <v>325</v>
      </c>
      <c r="B201" s="159" t="s">
        <v>123</v>
      </c>
      <c r="C201" s="163">
        <f>IF((Visualisation!$T$69-Visualisation!E$69)&gt;0,(1-(EXP(-(((Visualisation!$T$69-Visualisation!E$69)^2)/(2*($T$185^2)))))),0)</f>
        <v>1.2014664981882972E-2</v>
      </c>
      <c r="D201" s="163">
        <f>IF((Visualisation!$T$69-Visualisation!F$69)&gt;0,(1-(EXP(-(((Visualisation!$T$69-Visualisation!F$69)^2)/(2*($T$185^2)))))),0)</f>
        <v>1.1454559974643952E-2</v>
      </c>
      <c r="E201" s="163">
        <f>IF((Visualisation!$T$69-Visualisation!G$69)&gt;0,(1-(EXP(-(((Visualisation!$T$69-Visualisation!G$69)^2)/(2*($T$185^2)))))),0)</f>
        <v>2.2263292630493314E-2</v>
      </c>
      <c r="F201" s="163">
        <f>IF((Visualisation!$T$69-Visualisation!H$69)&gt;0,(1-(EXP(-(((Visualisation!$T$69-Visualisation!H$69)^2)/(2*($T$185^2)))))),0)</f>
        <v>0</v>
      </c>
      <c r="G201" s="163">
        <f>IF((Visualisation!$T$69-Visualisation!I$69)&gt;0,(1-(EXP(-(((Visualisation!$T$69-Visualisation!I$69)^2)/(2*($T$185^2)))))),0)</f>
        <v>0</v>
      </c>
      <c r="H201" s="163">
        <f>IF((Visualisation!$T$69-Visualisation!J$69)&gt;0,(1-(EXP(-(((Visualisation!$T$69-Visualisation!J$69)^2)/(2*($T$185^2)))))),0)</f>
        <v>0</v>
      </c>
      <c r="I201" s="163">
        <f>IF((Visualisation!$T$69-Visualisation!K$69)&gt;0,(1-(EXP(-(((Visualisation!$T$69-Visualisation!K$69)^2)/(2*($T$185^2)))))),0)</f>
        <v>0</v>
      </c>
      <c r="J201" s="163">
        <f>IF((Visualisation!$T$69-Visualisation!L$69)&gt;0,(1-(EXP(-(((Visualisation!$T$69-Visualisation!L$69)^2)/(2*($T$185^2)))))),0)</f>
        <v>0</v>
      </c>
      <c r="K201" s="163">
        <f>IF((Visualisation!$T$69-Visualisation!M$69)&gt;0,(1-(EXP(-(((Visualisation!$T$69-Visualisation!M$69)^2)/(2*($T$185^2)))))),0)</f>
        <v>0</v>
      </c>
      <c r="L201" s="163">
        <f>IF((Visualisation!$T$69-Visualisation!N$69)&gt;0,(1-(EXP(-(((Visualisation!$T$69-Visualisation!N$69)^2)/(2*($T$185^2)))))),0)</f>
        <v>0</v>
      </c>
      <c r="M201" s="163">
        <f>IF((Visualisation!$T$69-Visualisation!O$69)&gt;0,(1-(EXP(-(((Visualisation!$T$69-Visualisation!O$69)^2)/(2*($T$185^2)))))),0)</f>
        <v>0</v>
      </c>
      <c r="N201" s="163">
        <f>IF((Visualisation!$T$69-Visualisation!P$69)&gt;0,(1-(EXP(-(((Visualisation!$T$69-Visualisation!P$69)^2)/(2*($T$185^2)))))),0)</f>
        <v>0</v>
      </c>
      <c r="O201" s="163">
        <f>IF((Visualisation!$T$69-Visualisation!Q$69)&gt;0,(1-(EXP(-(((Visualisation!$T$69-Visualisation!Q$69)^2)/(2*($T$185^2)))))),0)</f>
        <v>0.98407736921552147</v>
      </c>
      <c r="P201" s="163">
        <f>IF((Visualisation!$T$69-Visualisation!R$69)&gt;0,(1-(EXP(-(((Visualisation!$T$69-Visualisation!R$69)^2)/(2*($T$185^2)))))),0)</f>
        <v>5.7850061996718161E-3</v>
      </c>
      <c r="Q201" s="163">
        <f>IF((Visualisation!$T$69-Visualisation!S$69)&gt;0,(1-(EXP(-(((Visualisation!$T$69-Visualisation!S$69)^2)/(2*($T$185^2)))))),0)</f>
        <v>0</v>
      </c>
      <c r="R201" s="163">
        <f>IF((Visualisation!$T$69-Visualisation!T$69)&gt;0,(1-(EXP(-(((Visualisation!$T$69-Visualisation!T$69)^2)/(2*($T$185^2)))))),0)</f>
        <v>0</v>
      </c>
      <c r="S201" s="1"/>
      <c r="T201" s="1"/>
      <c r="U201" s="1"/>
      <c r="V201" s="19"/>
      <c r="W201" s="256"/>
      <c r="X201" s="2"/>
      <c r="Y201" s="2"/>
      <c r="Z201" s="2"/>
      <c r="AA201" s="188" t="s">
        <v>300</v>
      </c>
      <c r="AB201" s="21">
        <f>IFERROR((C84*Visualisation!$G$133)+(C105*Visualisation!$G$134)+(C126*Visualisation!$G$135)+(C147*Visualisation!$G$136)+(C168*Visualisation!$G$137)+(C189*Visualisation!$G$138)+(C210*Visualisation!$G$139)+(C231*Visualisation!$G$140)+(C252*Visualisation!$G$141),"-")</f>
        <v>0</v>
      </c>
      <c r="AC201" s="21">
        <f>IFERROR((D84*Visualisation!$G$133)+(D105*Visualisation!$G$134)+(D126*Visualisation!$G$135)+(D147*Visualisation!$G$136)+(D168*Visualisation!$G$137)+(D189*Visualisation!$G$138)+(D210*Visualisation!$G$139)+(D231*Visualisation!$G$140)+(D252*Visualisation!$G$141),"-")</f>
        <v>0</v>
      </c>
      <c r="AD201" s="21">
        <f>IFERROR((E84*Visualisation!$G$133)+(E105*Visualisation!$G$134)+(E126*Visualisation!$G$135)+(E147*Visualisation!$G$136)+(E168*Visualisation!$G$137)+(E189*Visualisation!$G$138)+(E210*Visualisation!$G$139)+(E231*Visualisation!$G$140)+(E252*Visualisation!$G$141),"-")</f>
        <v>0</v>
      </c>
      <c r="AE201" s="21">
        <f>IFERROR((F84*Visualisation!$G$133)+(F105*Visualisation!$G$134)+(F126*Visualisation!$G$135)+(F147*Visualisation!$G$136)+(F168*Visualisation!$G$137)+(F189*Visualisation!$G$138)+(F210*Visualisation!$G$139)+(F231*Visualisation!$G$140)+(F252*Visualisation!$G$141),"-")</f>
        <v>0</v>
      </c>
      <c r="AF201" s="21">
        <f>IFERROR((G84*Visualisation!$G$133)+(G105*Visualisation!$G$134)+(G126*Visualisation!$G$135)+(G147*Visualisation!$G$136)+(G168*Visualisation!$G$137)+(G189*Visualisation!$G$138)+(G210*Visualisation!$G$139)+(G231*Visualisation!$G$140)+(G252*Visualisation!$G$141),"-")</f>
        <v>0</v>
      </c>
      <c r="AG201" s="21">
        <f>IFERROR((H84*Visualisation!$G$133)+(H105*Visualisation!$G$134)+(H126*Visualisation!$G$135)+(H147*Visualisation!$G$136)+(H168*Visualisation!$G$137)+(H189*Visualisation!$G$138)+(H210*Visualisation!$G$139)+(H231*Visualisation!$G$140)+(H252*Visualisation!$G$141),"-")</f>
        <v>0</v>
      </c>
      <c r="AH201" s="21">
        <f>IFERROR((I84*Visualisation!$G$133)+(I105*Visualisation!$G$134)+(I126*Visualisation!$G$135)+(I147*Visualisation!$G$136)+(I168*Visualisation!$G$137)+(I189*Visualisation!$G$138)+(I210*Visualisation!$G$139)+(I231*Visualisation!$G$140)+(I252*Visualisation!$G$141),"-")</f>
        <v>0</v>
      </c>
      <c r="AI201" s="21">
        <f>IFERROR((J84*Visualisation!$G$133)+(J105*Visualisation!$G$134)+(J126*Visualisation!$G$135)+(J147*Visualisation!$G$136)+(J168*Visualisation!$G$137)+(J189*Visualisation!$G$138)+(J210*Visualisation!$G$139)+(J231*Visualisation!$G$140)+(J252*Visualisation!$G$141),"-")</f>
        <v>0</v>
      </c>
      <c r="AJ201" s="21">
        <f>IFERROR((K84*Visualisation!$G$133)+(K105*Visualisation!$G$134)+(K126*Visualisation!$G$135)+(K147*Visualisation!$G$136)+(K168*Visualisation!$G$137)+(K189*Visualisation!$G$138)+(K210*Visualisation!$G$139)+(K231*Visualisation!$G$140)+(K252*Visualisation!$G$141),"-")</f>
        <v>0</v>
      </c>
      <c r="AK201" s="21">
        <f>IFERROR((L84*Visualisation!$G$133)+(L105*Visualisation!$G$134)+(L126*Visualisation!$G$135)+(L147*Visualisation!$G$136)+(L168*Visualisation!$G$137)+(L189*Visualisation!$G$138)+(L210*Visualisation!$G$139)+(L231*Visualisation!$G$140)+(L252*Visualisation!$G$141),"-")</f>
        <v>0</v>
      </c>
      <c r="AL201" s="21">
        <f>IFERROR((M84*Visualisation!$G$133)+(M105*Visualisation!$G$134)+(M126*Visualisation!$G$135)+(M147*Visualisation!$G$136)+(M168*Visualisation!$G$137)+(M189*Visualisation!$G$138)+(M210*Visualisation!$G$139)+(M231*Visualisation!$G$140)+(M252*Visualisation!$G$141),"-")</f>
        <v>0</v>
      </c>
      <c r="AM201" s="21">
        <f>IFERROR((N84*Visualisation!$G$133)+(N105*Visualisation!$G$134)+(N126*Visualisation!$G$135)+(N147*Visualisation!$G$136)+(N168*Visualisation!$G$137)+(N189*Visualisation!$G$138)+(N210*Visualisation!$G$139)+(N231*Visualisation!$G$140)+(N252*Visualisation!$G$141),"-")</f>
        <v>0</v>
      </c>
      <c r="AN201" s="21">
        <f>IFERROR((O84*Visualisation!$G$133)+(O105*Visualisation!$G$134)+(O126*Visualisation!$G$135)+(O147*Visualisation!$G$136)+(O168*Visualisation!$G$137)+(O189*Visualisation!$G$138)+(O210*Visualisation!$G$139)+(O231*Visualisation!$G$140)+(O252*Visualisation!$G$141),"-")</f>
        <v>0</v>
      </c>
      <c r="AO201" s="21">
        <f>IFERROR((P84*Visualisation!$G$133)+(P105*Visualisation!$G$134)+(P126*Visualisation!$G$135)+(P147*Visualisation!$G$136)+(P168*Visualisation!$G$137)+(P189*Visualisation!$G$138)+(P210*Visualisation!$G$139)+(P231*Visualisation!$G$140)+(P252*Visualisation!$G$141),"-")</f>
        <v>0</v>
      </c>
      <c r="AP201" s="21">
        <f>IFERROR((Q84*Visualisation!$G$133)+(Q105*Visualisation!$G$134)+(Q126*Visualisation!$G$135)+(Q147*Visualisation!$G$136)+(Q168*Visualisation!$G$137)+(Q189*Visualisation!$G$138)+(Q210*Visualisation!$G$139)+(Q231*Visualisation!$G$140)+(Q252*Visualisation!$G$141),"-")</f>
        <v>0</v>
      </c>
      <c r="AQ201" s="202">
        <f>IFERROR((R84*Visualisation!$G$133)+(R105*Visualisation!$G$134)+(R126*Visualisation!$G$135)+(R147*Visualisation!$G$136)+(R168*Visualisation!$G$137)+(R189*Visualisation!$G$138)+(R210*Visualisation!$G$139)+(R231*Visualisation!$G$140)+(R252*Visualisation!$G$141),"-")</f>
        <v>0</v>
      </c>
      <c r="AR201" s="21">
        <f t="shared" si="22"/>
        <v>0</v>
      </c>
      <c r="AS201" s="1"/>
      <c r="AT201" s="1"/>
      <c r="AU201" s="1"/>
      <c r="AV201" s="249"/>
      <c r="AX201" s="11"/>
      <c r="AY201" s="213" t="s">
        <v>253</v>
      </c>
      <c r="AZ201" s="178">
        <f>SUM(AZ191:AZ199)*$BD$86</f>
        <v>0</v>
      </c>
      <c r="BA201" s="178">
        <f>SUM(BA191:BA199)</f>
        <v>0</v>
      </c>
      <c r="BB201" s="178"/>
      <c r="BC201" s="22"/>
      <c r="BD201" s="178">
        <f>SUM(BD191:BD199)*$BD$86</f>
        <v>0</v>
      </c>
      <c r="BE201" s="178">
        <f>SUM(BE191:BE199)</f>
        <v>0</v>
      </c>
      <c r="BF201" s="178"/>
      <c r="BG201" s="22"/>
      <c r="BH201" s="178">
        <f>SUM(BH191:BH199)*$BD$86</f>
        <v>0</v>
      </c>
      <c r="BI201" s="178">
        <f>SUM(BI191:BI199)</f>
        <v>0</v>
      </c>
      <c r="BJ201" s="178"/>
      <c r="BK201" s="22"/>
      <c r="BL201" s="178">
        <f>SUM(BL191:BL199)*$BD$86</f>
        <v>0</v>
      </c>
      <c r="BM201" s="178">
        <f>SUM(BM191:BM199)</f>
        <v>0</v>
      </c>
      <c r="BN201" s="178"/>
      <c r="BO201" s="22"/>
      <c r="BP201" s="178">
        <f>SUM(BP191:BP199)*$BD$86</f>
        <v>0</v>
      </c>
      <c r="BQ201" s="178">
        <f>SUM(BQ191:BQ199)</f>
        <v>0</v>
      </c>
      <c r="BR201" s="178"/>
      <c r="BS201" s="22"/>
      <c r="BT201" s="178">
        <f>SUM(BT191:BT199)*$BD$86</f>
        <v>0</v>
      </c>
      <c r="BU201" s="178">
        <f>SUM(BU191:BU199)</f>
        <v>0</v>
      </c>
      <c r="BV201" s="178"/>
      <c r="BW201" s="22"/>
      <c r="BX201" s="178">
        <f>SUM(BX191:BX199)*$BD$86</f>
        <v>0</v>
      </c>
      <c r="BY201" s="178">
        <f>SUM(BY191:BY199)</f>
        <v>0</v>
      </c>
      <c r="BZ201" s="214"/>
      <c r="CB201" s="178">
        <f>SUM(CB191:CB199)*$BD$86</f>
        <v>0</v>
      </c>
      <c r="CC201" s="178">
        <f>SUM(CC191:CC199)</f>
        <v>0</v>
      </c>
      <c r="CD201" s="214"/>
      <c r="CF201" s="178">
        <f>SUM(CF191:CF199)*$BD$86</f>
        <v>0</v>
      </c>
      <c r="CG201" s="178">
        <f>SUM(CG191:CG199)</f>
        <v>0</v>
      </c>
      <c r="CH201" s="214"/>
      <c r="CJ201" s="178">
        <f>SUM(CJ191:CJ199)*$BD$86</f>
        <v>0</v>
      </c>
      <c r="CK201" s="178">
        <f>SUM(CK191:CK199)</f>
        <v>0</v>
      </c>
      <c r="CL201" s="214"/>
      <c r="CN201" s="178">
        <f>SUM(CN191:CN199)*$BD$86</f>
        <v>0</v>
      </c>
      <c r="CO201" s="178">
        <f>SUM(CO191:CO199)</f>
        <v>0</v>
      </c>
      <c r="CP201" s="214"/>
      <c r="CR201" s="178">
        <f>SUM(CR191:CR199)*$BD$86</f>
        <v>0</v>
      </c>
      <c r="CS201" s="178">
        <f>SUM(CS191:CS199)</f>
        <v>0</v>
      </c>
      <c r="CT201" s="214"/>
      <c r="CV201" s="178">
        <f>SUM(CV191:CV199)*$BD$86</f>
        <v>0</v>
      </c>
      <c r="CW201" s="178">
        <f>SUM(CW191:CW199)</f>
        <v>0</v>
      </c>
      <c r="CX201" s="214"/>
      <c r="CZ201" s="178">
        <f>SUM(CZ191:CZ199)*$BD$86</f>
        <v>0</v>
      </c>
      <c r="DA201" s="178">
        <f>SUM(DA191:DA199)</f>
        <v>0</v>
      </c>
      <c r="DB201" s="214"/>
      <c r="DD201" s="178">
        <f>SUM(DD191:DD199)*$BD$86</f>
        <v>0</v>
      </c>
      <c r="DE201" s="178">
        <f>SUM(DE191:DE199)</f>
        <v>0</v>
      </c>
      <c r="DF201" s="214"/>
      <c r="DH201" s="178">
        <f>SUM(DH191:DH199)*$BD$86</f>
        <v>0</v>
      </c>
      <c r="DI201" s="178">
        <f>SUM(DI191:DI199)</f>
        <v>0</v>
      </c>
      <c r="DJ201" s="214"/>
      <c r="DO201" s="253"/>
    </row>
    <row r="202" spans="1:119">
      <c r="M202" s="1"/>
      <c r="N202" s="1"/>
      <c r="O202" s="1"/>
      <c r="P202" s="1"/>
      <c r="Q202" s="1"/>
      <c r="R202" s="1"/>
      <c r="S202" s="1"/>
      <c r="T202" s="1"/>
      <c r="U202" s="1"/>
      <c r="V202" s="19"/>
      <c r="W202" s="256"/>
      <c r="X202" s="2"/>
      <c r="Y202" s="2"/>
      <c r="Z202" s="2"/>
      <c r="AA202" s="188" t="s">
        <v>284</v>
      </c>
      <c r="AB202" s="21">
        <f>IFERROR((C85*Visualisation!$G$133)+(C106*Visualisation!$G$134)+(C127*Visualisation!$G$135)+(C148*Visualisation!$G$136)+(C169*Visualisation!$G$137)+(C190*Visualisation!$G$138)+(C211*Visualisation!$G$139)+(C232*Visualisation!$G$140)+(C253*Visualisation!$G$141),"-")</f>
        <v>0</v>
      </c>
      <c r="AC202" s="21">
        <f>IFERROR((D85*Visualisation!$G$133)+(D106*Visualisation!$G$134)+(D127*Visualisation!$G$135)+(D148*Visualisation!$G$136)+(D169*Visualisation!$G$137)+(D190*Visualisation!$G$138)+(D211*Visualisation!$G$139)+(D232*Visualisation!$G$140)+(D253*Visualisation!$G$141),"-")</f>
        <v>0</v>
      </c>
      <c r="AD202" s="21">
        <f>IFERROR((E85*Visualisation!$G$133)+(E106*Visualisation!$G$134)+(E127*Visualisation!$G$135)+(E148*Visualisation!$G$136)+(E169*Visualisation!$G$137)+(E190*Visualisation!$G$138)+(E211*Visualisation!$G$139)+(E232*Visualisation!$G$140)+(E253*Visualisation!$G$141),"-")</f>
        <v>0</v>
      </c>
      <c r="AE202" s="21">
        <f>IFERROR((F85*Visualisation!$G$133)+(F106*Visualisation!$G$134)+(F127*Visualisation!$G$135)+(F148*Visualisation!$G$136)+(F169*Visualisation!$G$137)+(F190*Visualisation!$G$138)+(F211*Visualisation!$G$139)+(F232*Visualisation!$G$140)+(F253*Visualisation!$G$141),"-")</f>
        <v>0</v>
      </c>
      <c r="AF202" s="21">
        <f>IFERROR((G85*Visualisation!$G$133)+(G106*Visualisation!$G$134)+(G127*Visualisation!$G$135)+(G148*Visualisation!$G$136)+(G169*Visualisation!$G$137)+(G190*Visualisation!$G$138)+(G211*Visualisation!$G$139)+(G232*Visualisation!$G$140)+(G253*Visualisation!$G$141),"-")</f>
        <v>0</v>
      </c>
      <c r="AG202" s="21">
        <f>IFERROR((H85*Visualisation!$G$133)+(H106*Visualisation!$G$134)+(H127*Visualisation!$G$135)+(H148*Visualisation!$G$136)+(H169*Visualisation!$G$137)+(H190*Visualisation!$G$138)+(H211*Visualisation!$G$139)+(H232*Visualisation!$G$140)+(H253*Visualisation!$G$141),"-")</f>
        <v>0</v>
      </c>
      <c r="AH202" s="21">
        <f>IFERROR((I85*Visualisation!$G$133)+(I106*Visualisation!$G$134)+(I127*Visualisation!$G$135)+(I148*Visualisation!$G$136)+(I169*Visualisation!$G$137)+(I190*Visualisation!$G$138)+(I211*Visualisation!$G$139)+(I232*Visualisation!$G$140)+(I253*Visualisation!$G$141),"-")</f>
        <v>0</v>
      </c>
      <c r="AI202" s="21">
        <f>IFERROR((J85*Visualisation!$G$133)+(J106*Visualisation!$G$134)+(J127*Visualisation!$G$135)+(J148*Visualisation!$G$136)+(J169*Visualisation!$G$137)+(J190*Visualisation!$G$138)+(J211*Visualisation!$G$139)+(J232*Visualisation!$G$140)+(J253*Visualisation!$G$141),"-")</f>
        <v>0</v>
      </c>
      <c r="AJ202" s="21">
        <f>IFERROR((K85*Visualisation!$G$133)+(K106*Visualisation!$G$134)+(K127*Visualisation!$G$135)+(K148*Visualisation!$G$136)+(K169*Visualisation!$G$137)+(K190*Visualisation!$G$138)+(K211*Visualisation!$G$139)+(K232*Visualisation!$G$140)+(K253*Visualisation!$G$141),"-")</f>
        <v>0</v>
      </c>
      <c r="AK202" s="21">
        <f>IFERROR((L85*Visualisation!$G$133)+(L106*Visualisation!$G$134)+(L127*Visualisation!$G$135)+(L148*Visualisation!$G$136)+(L169*Visualisation!$G$137)+(L190*Visualisation!$G$138)+(L211*Visualisation!$G$139)+(L232*Visualisation!$G$140)+(L253*Visualisation!$G$141),"-")</f>
        <v>0</v>
      </c>
      <c r="AL202" s="21">
        <f>IFERROR((M85*Visualisation!$G$133)+(M106*Visualisation!$G$134)+(M127*Visualisation!$G$135)+(M148*Visualisation!$G$136)+(M169*Visualisation!$G$137)+(M190*Visualisation!$G$138)+(M211*Visualisation!$G$139)+(M232*Visualisation!$G$140)+(M253*Visualisation!$G$141),"-")</f>
        <v>0</v>
      </c>
      <c r="AM202" s="21">
        <f>IFERROR((N85*Visualisation!$G$133)+(N106*Visualisation!$G$134)+(N127*Visualisation!$G$135)+(N148*Visualisation!$G$136)+(N169*Visualisation!$G$137)+(N190*Visualisation!$G$138)+(N211*Visualisation!$G$139)+(N232*Visualisation!$G$140)+(N253*Visualisation!$G$141),"-")</f>
        <v>0</v>
      </c>
      <c r="AN202" s="21">
        <f>IFERROR((O85*Visualisation!$G$133)+(O106*Visualisation!$G$134)+(O127*Visualisation!$G$135)+(O148*Visualisation!$G$136)+(O169*Visualisation!$G$137)+(O190*Visualisation!$G$138)+(O211*Visualisation!$G$139)+(O232*Visualisation!$G$140)+(O253*Visualisation!$G$141),"-")</f>
        <v>0</v>
      </c>
      <c r="AO202" s="21">
        <f>IFERROR((P85*Visualisation!$G$133)+(P106*Visualisation!$G$134)+(P127*Visualisation!$G$135)+(P148*Visualisation!$G$136)+(P169*Visualisation!$G$137)+(P190*Visualisation!$G$138)+(P211*Visualisation!$G$139)+(P232*Visualisation!$G$140)+(P253*Visualisation!$G$141),"-")</f>
        <v>0</v>
      </c>
      <c r="AP202" s="21">
        <f>IFERROR((Q85*Visualisation!$G$133)+(Q106*Visualisation!$G$134)+(Q127*Visualisation!$G$135)+(Q148*Visualisation!$G$136)+(Q169*Visualisation!$G$137)+(Q190*Visualisation!$G$138)+(Q211*Visualisation!$G$139)+(Q232*Visualisation!$G$140)+(Q253*Visualisation!$G$141),"-")</f>
        <v>0</v>
      </c>
      <c r="AQ202" s="202">
        <f>IFERROR((R85*Visualisation!$G$133)+(R106*Visualisation!$G$134)+(R127*Visualisation!$G$135)+(R148*Visualisation!$G$136)+(R169*Visualisation!$G$137)+(R190*Visualisation!$G$138)+(R211*Visualisation!$G$139)+(R232*Visualisation!$G$140)+(R253*Visualisation!$G$141),"-")</f>
        <v>0</v>
      </c>
      <c r="AR202" s="21">
        <f t="shared" si="22"/>
        <v>0</v>
      </c>
      <c r="AS202" s="1"/>
      <c r="AT202" s="1"/>
      <c r="AU202" s="1"/>
      <c r="AV202" s="249"/>
      <c r="AX202" s="11"/>
      <c r="DO202" s="253"/>
    </row>
    <row r="203" spans="1:119">
      <c r="M203" s="1"/>
      <c r="N203" s="14"/>
      <c r="O203" s="14"/>
      <c r="P203" s="14"/>
      <c r="Q203" s="14"/>
      <c r="R203" s="14"/>
      <c r="S203" s="14"/>
      <c r="T203" s="14"/>
      <c r="U203" s="14"/>
      <c r="V203" s="1"/>
      <c r="W203" s="249"/>
      <c r="X203" s="2"/>
      <c r="Y203" s="2"/>
      <c r="Z203" s="2"/>
      <c r="AA203" s="188" t="s">
        <v>285</v>
      </c>
      <c r="AB203" s="21">
        <f>IFERROR((C86*Visualisation!$G$133)+(C107*Visualisation!$G$134)+(C128*Visualisation!$G$135)+(C149*Visualisation!$G$136)+(C170*Visualisation!$G$137)+(C191*Visualisation!$G$138)+(C212*Visualisation!$G$139)+(C233*Visualisation!$G$140)+(C254*Visualisation!$G$141),"-")</f>
        <v>0</v>
      </c>
      <c r="AC203" s="21">
        <f>IFERROR((D86*Visualisation!$G$133)+(D107*Visualisation!$G$134)+(D128*Visualisation!$G$135)+(D149*Visualisation!$G$136)+(D170*Visualisation!$G$137)+(D191*Visualisation!$G$138)+(D212*Visualisation!$G$139)+(D233*Visualisation!$G$140)+(D254*Visualisation!$G$141),"-")</f>
        <v>0</v>
      </c>
      <c r="AD203" s="21">
        <f>IFERROR((E86*Visualisation!$G$133)+(E107*Visualisation!$G$134)+(E128*Visualisation!$G$135)+(E149*Visualisation!$G$136)+(E170*Visualisation!$G$137)+(E191*Visualisation!$G$138)+(E212*Visualisation!$G$139)+(E233*Visualisation!$G$140)+(E254*Visualisation!$G$141),"-")</f>
        <v>0</v>
      </c>
      <c r="AE203" s="21">
        <f>IFERROR((F86*Visualisation!$G$133)+(F107*Visualisation!$G$134)+(F128*Visualisation!$G$135)+(F149*Visualisation!$G$136)+(F170*Visualisation!$G$137)+(F191*Visualisation!$G$138)+(F212*Visualisation!$G$139)+(F233*Visualisation!$G$140)+(F254*Visualisation!$G$141),"-")</f>
        <v>0</v>
      </c>
      <c r="AF203" s="21">
        <f>IFERROR((G86*Visualisation!$G$133)+(G107*Visualisation!$G$134)+(G128*Visualisation!$G$135)+(G149*Visualisation!$G$136)+(G170*Visualisation!$G$137)+(G191*Visualisation!$G$138)+(G212*Visualisation!$G$139)+(G233*Visualisation!$G$140)+(G254*Visualisation!$G$141),"-")</f>
        <v>0</v>
      </c>
      <c r="AG203" s="21">
        <f>IFERROR((H86*Visualisation!$G$133)+(H107*Visualisation!$G$134)+(H128*Visualisation!$G$135)+(H149*Visualisation!$G$136)+(H170*Visualisation!$G$137)+(H191*Visualisation!$G$138)+(H212*Visualisation!$G$139)+(H233*Visualisation!$G$140)+(H254*Visualisation!$G$141),"-")</f>
        <v>0</v>
      </c>
      <c r="AH203" s="21">
        <f>IFERROR((I86*Visualisation!$G$133)+(I107*Visualisation!$G$134)+(I128*Visualisation!$G$135)+(I149*Visualisation!$G$136)+(I170*Visualisation!$G$137)+(I191*Visualisation!$G$138)+(I212*Visualisation!$G$139)+(I233*Visualisation!$G$140)+(I254*Visualisation!$G$141),"-")</f>
        <v>0</v>
      </c>
      <c r="AI203" s="21">
        <f>IFERROR((J86*Visualisation!$G$133)+(J107*Visualisation!$G$134)+(J128*Visualisation!$G$135)+(J149*Visualisation!$G$136)+(J170*Visualisation!$G$137)+(J191*Visualisation!$G$138)+(J212*Visualisation!$G$139)+(J233*Visualisation!$G$140)+(J254*Visualisation!$G$141),"-")</f>
        <v>0</v>
      </c>
      <c r="AJ203" s="21">
        <f>IFERROR((K86*Visualisation!$G$133)+(K107*Visualisation!$G$134)+(K128*Visualisation!$G$135)+(K149*Visualisation!$G$136)+(K170*Visualisation!$G$137)+(K191*Visualisation!$G$138)+(K212*Visualisation!$G$139)+(K233*Visualisation!$G$140)+(K254*Visualisation!$G$141),"-")</f>
        <v>0</v>
      </c>
      <c r="AK203" s="21">
        <f>IFERROR((L86*Visualisation!$G$133)+(L107*Visualisation!$G$134)+(L128*Visualisation!$G$135)+(L149*Visualisation!$G$136)+(L170*Visualisation!$G$137)+(L191*Visualisation!$G$138)+(L212*Visualisation!$G$139)+(L233*Visualisation!$G$140)+(L254*Visualisation!$G$141),"-")</f>
        <v>0</v>
      </c>
      <c r="AL203" s="21">
        <f>IFERROR((M86*Visualisation!$G$133)+(M107*Visualisation!$G$134)+(M128*Visualisation!$G$135)+(M149*Visualisation!$G$136)+(M170*Visualisation!$G$137)+(M191*Visualisation!$G$138)+(M212*Visualisation!$G$139)+(M233*Visualisation!$G$140)+(M254*Visualisation!$G$141),"-")</f>
        <v>0</v>
      </c>
      <c r="AM203" s="21">
        <f>IFERROR((N86*Visualisation!$G$133)+(N107*Visualisation!$G$134)+(N128*Visualisation!$G$135)+(N149*Visualisation!$G$136)+(N170*Visualisation!$G$137)+(N191*Visualisation!$G$138)+(N212*Visualisation!$G$139)+(N233*Visualisation!$G$140)+(N254*Visualisation!$G$141),"-")</f>
        <v>0</v>
      </c>
      <c r="AN203" s="21">
        <f>IFERROR((O86*Visualisation!$G$133)+(O107*Visualisation!$G$134)+(O128*Visualisation!$G$135)+(O149*Visualisation!$G$136)+(O170*Visualisation!$G$137)+(O191*Visualisation!$G$138)+(O212*Visualisation!$G$139)+(O233*Visualisation!$G$140)+(O254*Visualisation!$G$141),"-")</f>
        <v>0</v>
      </c>
      <c r="AO203" s="21">
        <f>IFERROR((P86*Visualisation!$G$133)+(P107*Visualisation!$G$134)+(P128*Visualisation!$G$135)+(P149*Visualisation!$G$136)+(P170*Visualisation!$G$137)+(P191*Visualisation!$G$138)+(P212*Visualisation!$G$139)+(P233*Visualisation!$G$140)+(P254*Visualisation!$G$141),"-")</f>
        <v>0</v>
      </c>
      <c r="AP203" s="21">
        <f>IFERROR((Q86*Visualisation!$G$133)+(Q107*Visualisation!$G$134)+(Q128*Visualisation!$G$135)+(Q149*Visualisation!$G$136)+(Q170*Visualisation!$G$137)+(Q191*Visualisation!$G$138)+(Q212*Visualisation!$G$139)+(Q233*Visualisation!$G$140)+(Q254*Visualisation!$G$141),"-")</f>
        <v>0</v>
      </c>
      <c r="AQ203" s="202">
        <f>IFERROR((R86*Visualisation!$G$133)+(R107*Visualisation!$G$134)+(R128*Visualisation!$G$135)+(R149*Visualisation!$G$136)+(R170*Visualisation!$G$137)+(R191*Visualisation!$G$138)+(R212*Visualisation!$G$139)+(R233*Visualisation!$G$140)+(R254*Visualisation!$G$141),"-")</f>
        <v>0</v>
      </c>
      <c r="AR203" s="21">
        <f t="shared" si="22"/>
        <v>0</v>
      </c>
      <c r="AS203" s="1"/>
      <c r="AT203" s="1"/>
      <c r="AU203" s="1"/>
      <c r="AV203" s="249"/>
      <c r="AX203" s="11"/>
      <c r="DO203" s="253"/>
    </row>
    <row r="204" spans="1:119">
      <c r="M204" s="1"/>
      <c r="N204" s="14"/>
      <c r="O204" s="14"/>
      <c r="P204" s="14"/>
      <c r="Q204" s="14"/>
      <c r="R204" s="14"/>
      <c r="S204" s="14"/>
      <c r="T204" s="14"/>
      <c r="U204" s="14"/>
      <c r="V204" s="1"/>
      <c r="W204" s="249"/>
      <c r="X204" s="2"/>
      <c r="Y204" s="2"/>
      <c r="Z204" s="2"/>
      <c r="AA204" s="188" t="s">
        <v>362</v>
      </c>
      <c r="AB204" s="21">
        <f>IFERROR((C87*Visualisation!$G$133)+(C108*Visualisation!$G$134)+(C129*Visualisation!$G$135)+(C150*Visualisation!$G$136)+(C171*Visualisation!$G$137)+(C192*Visualisation!$G$138)+(C213*Visualisation!$G$139)+(C234*Visualisation!$G$140)+(C255*Visualisation!$G$141),"-")</f>
        <v>0</v>
      </c>
      <c r="AC204" s="21">
        <f>IFERROR((D87*Visualisation!$G$133)+(D108*Visualisation!$G$134)+(D129*Visualisation!$G$135)+(D150*Visualisation!$G$136)+(D171*Visualisation!$G$137)+(D192*Visualisation!$G$138)+(D213*Visualisation!$G$139)+(D234*Visualisation!$G$140)+(D255*Visualisation!$G$141),"-")</f>
        <v>0</v>
      </c>
      <c r="AD204" s="21">
        <f>IFERROR((E87*Visualisation!$G$133)+(E108*Visualisation!$G$134)+(E129*Visualisation!$G$135)+(E150*Visualisation!$G$136)+(E171*Visualisation!$G$137)+(E192*Visualisation!$G$138)+(E213*Visualisation!$G$139)+(E234*Visualisation!$G$140)+(E255*Visualisation!$G$141),"-")</f>
        <v>0</v>
      </c>
      <c r="AE204" s="21">
        <f>IFERROR((F87*Visualisation!$G$133)+(F108*Visualisation!$G$134)+(F129*Visualisation!$G$135)+(F150*Visualisation!$G$136)+(F171*Visualisation!$G$137)+(F192*Visualisation!$G$138)+(F213*Visualisation!$G$139)+(F234*Visualisation!$G$140)+(F255*Visualisation!$G$141),"-")</f>
        <v>0</v>
      </c>
      <c r="AF204" s="21">
        <f>IFERROR((G87*Visualisation!$G$133)+(G108*Visualisation!$G$134)+(G129*Visualisation!$G$135)+(G150*Visualisation!$G$136)+(G171*Visualisation!$G$137)+(G192*Visualisation!$G$138)+(G213*Visualisation!$G$139)+(G234*Visualisation!$G$140)+(G255*Visualisation!$G$141),"-")</f>
        <v>0</v>
      </c>
      <c r="AG204" s="21">
        <f>IFERROR((H87*Visualisation!$G$133)+(H108*Visualisation!$G$134)+(H129*Visualisation!$G$135)+(H150*Visualisation!$G$136)+(H171*Visualisation!$G$137)+(H192*Visualisation!$G$138)+(H213*Visualisation!$G$139)+(H234*Visualisation!$G$140)+(H255*Visualisation!$G$141),"-")</f>
        <v>0</v>
      </c>
      <c r="AH204" s="21">
        <f>IFERROR((I87*Visualisation!$G$133)+(I108*Visualisation!$G$134)+(I129*Visualisation!$G$135)+(I150*Visualisation!$G$136)+(I171*Visualisation!$G$137)+(I192*Visualisation!$G$138)+(I213*Visualisation!$G$139)+(I234*Visualisation!$G$140)+(I255*Visualisation!$G$141),"-")</f>
        <v>0</v>
      </c>
      <c r="AI204" s="21">
        <f>IFERROR((J87*Visualisation!$G$133)+(J108*Visualisation!$G$134)+(J129*Visualisation!$G$135)+(J150*Visualisation!$G$136)+(J171*Visualisation!$G$137)+(J192*Visualisation!$G$138)+(J213*Visualisation!$G$139)+(J234*Visualisation!$G$140)+(J255*Visualisation!$G$141),"-")</f>
        <v>0</v>
      </c>
      <c r="AJ204" s="21">
        <f>IFERROR((K87*Visualisation!$G$133)+(K108*Visualisation!$G$134)+(K129*Visualisation!$G$135)+(K150*Visualisation!$G$136)+(K171*Visualisation!$G$137)+(K192*Visualisation!$G$138)+(K213*Visualisation!$G$139)+(K234*Visualisation!$G$140)+(K255*Visualisation!$G$141),"-")</f>
        <v>0</v>
      </c>
      <c r="AK204" s="21">
        <f>IFERROR((L87*Visualisation!$G$133)+(L108*Visualisation!$G$134)+(L129*Visualisation!$G$135)+(L150*Visualisation!$G$136)+(L171*Visualisation!$G$137)+(L192*Visualisation!$G$138)+(L213*Visualisation!$G$139)+(L234*Visualisation!$G$140)+(L255*Visualisation!$G$141),"-")</f>
        <v>0</v>
      </c>
      <c r="AL204" s="21">
        <f>IFERROR((M87*Visualisation!$G$133)+(M108*Visualisation!$G$134)+(M129*Visualisation!$G$135)+(M150*Visualisation!$G$136)+(M171*Visualisation!$G$137)+(M192*Visualisation!$G$138)+(M213*Visualisation!$G$139)+(M234*Visualisation!$G$140)+(M255*Visualisation!$G$141),"-")</f>
        <v>0</v>
      </c>
      <c r="AM204" s="21">
        <f>IFERROR((N87*Visualisation!$G$133)+(N108*Visualisation!$G$134)+(N129*Visualisation!$G$135)+(N150*Visualisation!$G$136)+(N171*Visualisation!$G$137)+(N192*Visualisation!$G$138)+(N213*Visualisation!$G$139)+(N234*Visualisation!$G$140)+(N255*Visualisation!$G$141),"-")</f>
        <v>0</v>
      </c>
      <c r="AN204" s="21">
        <f>IFERROR((O87*Visualisation!$G$133)+(O108*Visualisation!$G$134)+(O129*Visualisation!$G$135)+(O150*Visualisation!$G$136)+(O171*Visualisation!$G$137)+(O192*Visualisation!$G$138)+(O213*Visualisation!$G$139)+(O234*Visualisation!$G$140)+(O255*Visualisation!$G$141),"-")</f>
        <v>0</v>
      </c>
      <c r="AO204" s="21">
        <f>IFERROR((P87*Visualisation!$G$133)+(P108*Visualisation!$G$134)+(P129*Visualisation!$G$135)+(P150*Visualisation!$G$136)+(P171*Visualisation!$G$137)+(P192*Visualisation!$G$138)+(P213*Visualisation!$G$139)+(P234*Visualisation!$G$140)+(P255*Visualisation!$G$141),"-")</f>
        <v>0</v>
      </c>
      <c r="AP204" s="21">
        <f>IFERROR((Q87*Visualisation!$G$133)+(Q108*Visualisation!$G$134)+(Q129*Visualisation!$G$135)+(Q150*Visualisation!$G$136)+(Q171*Visualisation!$G$137)+(Q192*Visualisation!$G$138)+(Q213*Visualisation!$G$139)+(Q234*Visualisation!$G$140)+(Q255*Visualisation!$G$141),"-")</f>
        <v>0</v>
      </c>
      <c r="AQ204" s="202">
        <f>IFERROR((R87*Visualisation!$G$133)+(R108*Visualisation!$G$134)+(R129*Visualisation!$G$135)+(R150*Visualisation!$G$136)+(R171*Visualisation!$G$137)+(R192*Visualisation!$G$138)+(R213*Visualisation!$G$139)+(R234*Visualisation!$G$140)+(R255*Visualisation!$G$141),"-")</f>
        <v>0</v>
      </c>
      <c r="AR204" s="21">
        <f t="shared" si="22"/>
        <v>0</v>
      </c>
      <c r="AS204" s="11"/>
      <c r="AT204" s="11"/>
      <c r="AU204" s="11"/>
      <c r="AV204" s="251"/>
      <c r="AW204" s="11"/>
      <c r="AX204" s="11"/>
      <c r="DO204" s="253"/>
    </row>
    <row r="205" spans="1:119" ht="17.100000000000001" customHeight="1">
      <c r="A205" s="185" t="s">
        <v>251</v>
      </c>
      <c r="B205" s="160" t="s">
        <v>6</v>
      </c>
      <c r="C205" s="43" t="s">
        <v>301</v>
      </c>
      <c r="D205" s="43" t="s">
        <v>151</v>
      </c>
      <c r="E205" s="43" t="s">
        <v>242</v>
      </c>
      <c r="F205" s="43" t="s">
        <v>243</v>
      </c>
      <c r="G205" s="43" t="s">
        <v>244</v>
      </c>
      <c r="H205" s="43" t="s">
        <v>203</v>
      </c>
      <c r="I205" s="43" t="s">
        <v>204</v>
      </c>
      <c r="J205" s="26" t="s">
        <v>73</v>
      </c>
      <c r="K205" s="26" t="s">
        <v>72</v>
      </c>
      <c r="L205" s="26" t="s">
        <v>71</v>
      </c>
      <c r="M205" s="43" t="s">
        <v>70</v>
      </c>
      <c r="N205" s="43" t="s">
        <v>338</v>
      </c>
      <c r="O205" s="43" t="s">
        <v>89</v>
      </c>
      <c r="P205" s="43" t="s">
        <v>88</v>
      </c>
      <c r="Q205" s="43" t="s">
        <v>87</v>
      </c>
      <c r="R205" s="26" t="s">
        <v>325</v>
      </c>
      <c r="S205" s="14"/>
      <c r="T205" s="14"/>
      <c r="U205" s="14"/>
      <c r="V205" s="1"/>
      <c r="W205" s="249"/>
      <c r="X205" s="2"/>
      <c r="Y205" s="2"/>
      <c r="Z205" s="2"/>
      <c r="AA205" s="188" t="s">
        <v>363</v>
      </c>
      <c r="AB205" s="21">
        <f>IFERROR((C88*Visualisation!$G$133)+(C109*Visualisation!$G$134)+(C130*Visualisation!$G$135)+(C151*Visualisation!$G$136)+(C172*Visualisation!$G$137)+(C193*Visualisation!$G$138)+(C214*Visualisation!$G$139)+(C235*Visualisation!$G$140)+(C256*Visualisation!$G$141),"-")</f>
        <v>0</v>
      </c>
      <c r="AC205" s="21">
        <f>IFERROR((D88*Visualisation!$G$133)+(D109*Visualisation!$G$134)+(D130*Visualisation!$G$135)+(D151*Visualisation!$G$136)+(D172*Visualisation!$G$137)+(D193*Visualisation!$G$138)+(D214*Visualisation!$G$139)+(D235*Visualisation!$G$140)+(D256*Visualisation!$G$141),"-")</f>
        <v>0</v>
      </c>
      <c r="AD205" s="21">
        <f>IFERROR((E88*Visualisation!$G$133)+(E109*Visualisation!$G$134)+(E130*Visualisation!$G$135)+(E151*Visualisation!$G$136)+(E172*Visualisation!$G$137)+(E193*Visualisation!$G$138)+(E214*Visualisation!$G$139)+(E235*Visualisation!$G$140)+(E256*Visualisation!$G$141),"-")</f>
        <v>0</v>
      </c>
      <c r="AE205" s="21">
        <f>IFERROR((F88*Visualisation!$G$133)+(F109*Visualisation!$G$134)+(F130*Visualisation!$G$135)+(F151*Visualisation!$G$136)+(F172*Visualisation!$G$137)+(F193*Visualisation!$G$138)+(F214*Visualisation!$G$139)+(F235*Visualisation!$G$140)+(F256*Visualisation!$G$141),"-")</f>
        <v>0</v>
      </c>
      <c r="AF205" s="21">
        <f>IFERROR((G88*Visualisation!$G$133)+(G109*Visualisation!$G$134)+(G130*Visualisation!$G$135)+(G151*Visualisation!$G$136)+(G172*Visualisation!$G$137)+(G193*Visualisation!$G$138)+(G214*Visualisation!$G$139)+(G235*Visualisation!$G$140)+(G256*Visualisation!$G$141),"-")</f>
        <v>0</v>
      </c>
      <c r="AG205" s="21">
        <f>IFERROR((H88*Visualisation!$G$133)+(H109*Visualisation!$G$134)+(H130*Visualisation!$G$135)+(H151*Visualisation!$G$136)+(H172*Visualisation!$G$137)+(H193*Visualisation!$G$138)+(H214*Visualisation!$G$139)+(H235*Visualisation!$G$140)+(H256*Visualisation!$G$141),"-")</f>
        <v>0</v>
      </c>
      <c r="AH205" s="21">
        <f>IFERROR((I88*Visualisation!$G$133)+(I109*Visualisation!$G$134)+(I130*Visualisation!$G$135)+(I151*Visualisation!$G$136)+(I172*Visualisation!$G$137)+(I193*Visualisation!$G$138)+(I214*Visualisation!$G$139)+(I235*Visualisation!$G$140)+(I256*Visualisation!$G$141),"-")</f>
        <v>0</v>
      </c>
      <c r="AI205" s="21">
        <f>IFERROR((J88*Visualisation!$G$133)+(J109*Visualisation!$G$134)+(J130*Visualisation!$G$135)+(J151*Visualisation!$G$136)+(J172*Visualisation!$G$137)+(J193*Visualisation!$G$138)+(J214*Visualisation!$G$139)+(J235*Visualisation!$G$140)+(J256*Visualisation!$G$141),"-")</f>
        <v>0</v>
      </c>
      <c r="AJ205" s="21">
        <f>IFERROR((K88*Visualisation!$G$133)+(K109*Visualisation!$G$134)+(K130*Visualisation!$G$135)+(K151*Visualisation!$G$136)+(K172*Visualisation!$G$137)+(K193*Visualisation!$G$138)+(K214*Visualisation!$G$139)+(K235*Visualisation!$G$140)+(K256*Visualisation!$G$141),"-")</f>
        <v>0</v>
      </c>
      <c r="AK205" s="21">
        <f>IFERROR((L88*Visualisation!$G$133)+(L109*Visualisation!$G$134)+(L130*Visualisation!$G$135)+(L151*Visualisation!$G$136)+(L172*Visualisation!$G$137)+(L193*Visualisation!$G$138)+(L214*Visualisation!$G$139)+(L235*Visualisation!$G$140)+(L256*Visualisation!$G$141),"-")</f>
        <v>0</v>
      </c>
      <c r="AL205" s="21">
        <f>IFERROR((M88*Visualisation!$G$133)+(M109*Visualisation!$G$134)+(M130*Visualisation!$G$135)+(M151*Visualisation!$G$136)+(M172*Visualisation!$G$137)+(M193*Visualisation!$G$138)+(M214*Visualisation!$G$139)+(M235*Visualisation!$G$140)+(M256*Visualisation!$G$141),"-")</f>
        <v>0</v>
      </c>
      <c r="AM205" s="21">
        <f>IFERROR((N88*Visualisation!$G$133)+(N109*Visualisation!$G$134)+(N130*Visualisation!$G$135)+(N151*Visualisation!$G$136)+(N172*Visualisation!$G$137)+(N193*Visualisation!$G$138)+(N214*Visualisation!$G$139)+(N235*Visualisation!$G$140)+(N256*Visualisation!$G$141),"-")</f>
        <v>0</v>
      </c>
      <c r="AN205" s="21">
        <f>IFERROR((O88*Visualisation!$G$133)+(O109*Visualisation!$G$134)+(O130*Visualisation!$G$135)+(O151*Visualisation!$G$136)+(O172*Visualisation!$G$137)+(O193*Visualisation!$G$138)+(O214*Visualisation!$G$139)+(O235*Visualisation!$G$140)+(O256*Visualisation!$G$141),"-")</f>
        <v>0</v>
      </c>
      <c r="AO205" s="21">
        <f>IFERROR((P88*Visualisation!$G$133)+(P109*Visualisation!$G$134)+(P130*Visualisation!$G$135)+(P151*Visualisation!$G$136)+(P172*Visualisation!$G$137)+(P193*Visualisation!$G$138)+(P214*Visualisation!$G$139)+(P235*Visualisation!$G$140)+(P256*Visualisation!$G$141),"-")</f>
        <v>0</v>
      </c>
      <c r="AP205" s="21">
        <f>IFERROR((Q88*Visualisation!$G$133)+(Q109*Visualisation!$G$134)+(Q130*Visualisation!$G$135)+(Q151*Visualisation!$G$136)+(Q172*Visualisation!$G$137)+(Q193*Visualisation!$G$138)+(Q214*Visualisation!$G$139)+(Q235*Visualisation!$G$140)+(Q256*Visualisation!$G$141),"-")</f>
        <v>0</v>
      </c>
      <c r="AQ205" s="202">
        <f>IFERROR((R88*Visualisation!$G$133)+(R109*Visualisation!$G$134)+(R130*Visualisation!$G$135)+(R151*Visualisation!$G$136)+(R172*Visualisation!$G$137)+(R193*Visualisation!$G$138)+(R214*Visualisation!$G$139)+(R235*Visualisation!$G$140)+(R256*Visualisation!$G$141),"-")</f>
        <v>0</v>
      </c>
      <c r="AR205" s="21">
        <f t="shared" si="22"/>
        <v>0</v>
      </c>
      <c r="AS205" s="11"/>
      <c r="AT205" s="11"/>
      <c r="AU205" s="11"/>
      <c r="AV205" s="251"/>
      <c r="AW205" s="11"/>
      <c r="BC205" s="2"/>
      <c r="BG205" s="2"/>
      <c r="BK205" s="2"/>
      <c r="BO205" s="2"/>
      <c r="BS205" s="2"/>
      <c r="CD205" s="2"/>
      <c r="DO205" s="253"/>
    </row>
    <row r="206" spans="1:119" ht="15.75">
      <c r="A206" s="184">
        <v>70</v>
      </c>
      <c r="B206" s="161" t="s">
        <v>7</v>
      </c>
      <c r="C206" s="181" t="s">
        <v>42</v>
      </c>
      <c r="D206" s="155" t="s">
        <v>43</v>
      </c>
      <c r="E206" s="155" t="s">
        <v>44</v>
      </c>
      <c r="F206" s="155" t="s">
        <v>334</v>
      </c>
      <c r="G206" s="155" t="s">
        <v>161</v>
      </c>
      <c r="H206" s="155" t="s">
        <v>162</v>
      </c>
      <c r="I206" s="155" t="s">
        <v>56</v>
      </c>
      <c r="J206" s="155" t="s">
        <v>57</v>
      </c>
      <c r="K206" s="155" t="s">
        <v>58</v>
      </c>
      <c r="L206" s="155" t="s">
        <v>306</v>
      </c>
      <c r="M206" s="155" t="s">
        <v>307</v>
      </c>
      <c r="N206" s="155" t="s">
        <v>308</v>
      </c>
      <c r="O206" s="155" t="s">
        <v>309</v>
      </c>
      <c r="P206" s="155" t="s">
        <v>310</v>
      </c>
      <c r="Q206" s="155" t="s">
        <v>311</v>
      </c>
      <c r="R206" s="155" t="s">
        <v>205</v>
      </c>
      <c r="S206" s="170" t="s">
        <v>340</v>
      </c>
      <c r="T206" s="167">
        <f>Svalues!U142</f>
        <v>14.157569584428709</v>
      </c>
      <c r="U206" s="14"/>
      <c r="V206" s="1"/>
      <c r="W206" s="249"/>
      <c r="X206" s="2"/>
      <c r="Y206" s="2"/>
      <c r="Z206" s="2"/>
      <c r="AA206" s="188" t="s">
        <v>364</v>
      </c>
      <c r="AB206" s="21">
        <f>IFERROR((C89*Visualisation!$G$133)+(C110*Visualisation!$G$134)+(C131*Visualisation!$G$135)+(C152*Visualisation!$G$136)+(C173*Visualisation!$G$137)+(C194*Visualisation!$G$138)+(C215*Visualisation!$G$139)+(C236*Visualisation!$G$140)+(C257*Visualisation!$G$141),"-")</f>
        <v>0</v>
      </c>
      <c r="AC206" s="21">
        <f>IFERROR((D89*Visualisation!$G$133)+(D110*Visualisation!$G$134)+(D131*Visualisation!$G$135)+(D152*Visualisation!$G$136)+(D173*Visualisation!$G$137)+(D194*Visualisation!$G$138)+(D215*Visualisation!$G$139)+(D236*Visualisation!$G$140)+(D257*Visualisation!$G$141),"-")</f>
        <v>0</v>
      </c>
      <c r="AD206" s="21">
        <f>IFERROR((E89*Visualisation!$G$133)+(E110*Visualisation!$G$134)+(E131*Visualisation!$G$135)+(E152*Visualisation!$G$136)+(E173*Visualisation!$G$137)+(E194*Visualisation!$G$138)+(E215*Visualisation!$G$139)+(E236*Visualisation!$G$140)+(E257*Visualisation!$G$141),"-")</f>
        <v>0</v>
      </c>
      <c r="AE206" s="21">
        <f>IFERROR((F89*Visualisation!$G$133)+(F110*Visualisation!$G$134)+(F131*Visualisation!$G$135)+(F152*Visualisation!$G$136)+(F173*Visualisation!$G$137)+(F194*Visualisation!$G$138)+(F215*Visualisation!$G$139)+(F236*Visualisation!$G$140)+(F257*Visualisation!$G$141),"-")</f>
        <v>0</v>
      </c>
      <c r="AF206" s="21">
        <f>IFERROR((G89*Visualisation!$G$133)+(G110*Visualisation!$G$134)+(G131*Visualisation!$G$135)+(G152*Visualisation!$G$136)+(G173*Visualisation!$G$137)+(G194*Visualisation!$G$138)+(G215*Visualisation!$G$139)+(G236*Visualisation!$G$140)+(G257*Visualisation!$G$141),"-")</f>
        <v>0</v>
      </c>
      <c r="AG206" s="21">
        <f>IFERROR((H89*Visualisation!$G$133)+(H110*Visualisation!$G$134)+(H131*Visualisation!$G$135)+(H152*Visualisation!$G$136)+(H173*Visualisation!$G$137)+(H194*Visualisation!$G$138)+(H215*Visualisation!$G$139)+(H236*Visualisation!$G$140)+(H257*Visualisation!$G$141),"-")</f>
        <v>0</v>
      </c>
      <c r="AH206" s="21">
        <f>IFERROR((I89*Visualisation!$G$133)+(I110*Visualisation!$G$134)+(I131*Visualisation!$G$135)+(I152*Visualisation!$G$136)+(I173*Visualisation!$G$137)+(I194*Visualisation!$G$138)+(I215*Visualisation!$G$139)+(I236*Visualisation!$G$140)+(I257*Visualisation!$G$141),"-")</f>
        <v>0</v>
      </c>
      <c r="AI206" s="21">
        <f>IFERROR((J89*Visualisation!$G$133)+(J110*Visualisation!$G$134)+(J131*Visualisation!$G$135)+(J152*Visualisation!$G$136)+(J173*Visualisation!$G$137)+(J194*Visualisation!$G$138)+(J215*Visualisation!$G$139)+(J236*Visualisation!$G$140)+(J257*Visualisation!$G$141),"-")</f>
        <v>0</v>
      </c>
      <c r="AJ206" s="21">
        <f>IFERROR((K89*Visualisation!$G$133)+(K110*Visualisation!$G$134)+(K131*Visualisation!$G$135)+(K152*Visualisation!$G$136)+(K173*Visualisation!$G$137)+(K194*Visualisation!$G$138)+(K215*Visualisation!$G$139)+(K236*Visualisation!$G$140)+(K257*Visualisation!$G$141),"-")</f>
        <v>0</v>
      </c>
      <c r="AK206" s="21">
        <f>IFERROR((L89*Visualisation!$G$133)+(L110*Visualisation!$G$134)+(L131*Visualisation!$G$135)+(L152*Visualisation!$G$136)+(L173*Visualisation!$G$137)+(L194*Visualisation!$G$138)+(L215*Visualisation!$G$139)+(L236*Visualisation!$G$140)+(L257*Visualisation!$G$141),"-")</f>
        <v>0</v>
      </c>
      <c r="AL206" s="21">
        <f>IFERROR((M89*Visualisation!$G$133)+(M110*Visualisation!$G$134)+(M131*Visualisation!$G$135)+(M152*Visualisation!$G$136)+(M173*Visualisation!$G$137)+(M194*Visualisation!$G$138)+(M215*Visualisation!$G$139)+(M236*Visualisation!$G$140)+(M257*Visualisation!$G$141),"-")</f>
        <v>0</v>
      </c>
      <c r="AM206" s="21">
        <f>IFERROR((N89*Visualisation!$G$133)+(N110*Visualisation!$G$134)+(N131*Visualisation!$G$135)+(N152*Visualisation!$G$136)+(N173*Visualisation!$G$137)+(N194*Visualisation!$G$138)+(N215*Visualisation!$G$139)+(N236*Visualisation!$G$140)+(N257*Visualisation!$G$141),"-")</f>
        <v>0</v>
      </c>
      <c r="AN206" s="21">
        <f>IFERROR((O89*Visualisation!$G$133)+(O110*Visualisation!$G$134)+(O131*Visualisation!$G$135)+(O152*Visualisation!$G$136)+(O173*Visualisation!$G$137)+(O194*Visualisation!$G$138)+(O215*Visualisation!$G$139)+(O236*Visualisation!$G$140)+(O257*Visualisation!$G$141),"-")</f>
        <v>0</v>
      </c>
      <c r="AO206" s="21">
        <f>IFERROR((P89*Visualisation!$G$133)+(P110*Visualisation!$G$134)+(P131*Visualisation!$G$135)+(P152*Visualisation!$G$136)+(P173*Visualisation!$G$137)+(P194*Visualisation!$G$138)+(P215*Visualisation!$G$139)+(P236*Visualisation!$G$140)+(P257*Visualisation!$G$141),"-")</f>
        <v>0</v>
      </c>
      <c r="AP206" s="21">
        <f>IFERROR((Q89*Visualisation!$G$133)+(Q110*Visualisation!$G$134)+(Q131*Visualisation!$G$135)+(Q152*Visualisation!$G$136)+(Q173*Visualisation!$G$137)+(Q194*Visualisation!$G$138)+(Q215*Visualisation!$G$139)+(Q236*Visualisation!$G$140)+(Q257*Visualisation!$G$141),"-")</f>
        <v>0</v>
      </c>
      <c r="AQ206" s="202">
        <f>IFERROR((R89*Visualisation!$G$133)+(R110*Visualisation!$G$134)+(R131*Visualisation!$G$135)+(R152*Visualisation!$G$136)+(R173*Visualisation!$G$137)+(R194*Visualisation!$G$138)+(R215*Visualisation!$G$139)+(R236*Visualisation!$G$140)+(R257*Visualisation!$G$141),"-")</f>
        <v>0</v>
      </c>
      <c r="AR206" s="21">
        <f t="shared" si="22"/>
        <v>0</v>
      </c>
      <c r="AS206" s="11"/>
      <c r="AT206" s="11"/>
      <c r="AU206" s="11"/>
      <c r="AV206" s="251"/>
      <c r="AW206" s="11"/>
      <c r="BC206" s="2"/>
      <c r="BG206" s="2"/>
      <c r="BK206" s="2"/>
      <c r="BO206" s="2"/>
      <c r="BS206" s="2"/>
      <c r="CD206" s="2"/>
      <c r="DO206" s="253"/>
    </row>
    <row r="207" spans="1:119">
      <c r="A207" s="35" t="s">
        <v>51</v>
      </c>
      <c r="B207" s="159" t="s">
        <v>230</v>
      </c>
      <c r="C207" s="162">
        <f>IF((Visualisation!$E$70-Visualisation!E$70)&gt;0,(1-(EXP(-(((Visualisation!$E$70-Visualisation!E$70)^2)/(2*($T$206^2)))))),0)</f>
        <v>0</v>
      </c>
      <c r="D207" s="162">
        <f>IF((Visualisation!$E$70-Visualisation!F$70)&gt;0,(1-(EXP(-(((Visualisation!$E$70-Visualisation!F$70)^2)/(2*($T$206^2)))))),0)</f>
        <v>0</v>
      </c>
      <c r="E207" s="162">
        <f>IF((Visualisation!$E$70-Visualisation!G$70)&gt;0,(1-(EXP(-(((Visualisation!$E$70-Visualisation!G$70)^2)/(2*($T$206^2)))))),0)</f>
        <v>2.3637874104831536E-4</v>
      </c>
      <c r="F207" s="162">
        <f>IF((Visualisation!$E$70-Visualisation!H$70)&gt;0,(1-(EXP(-(((Visualisation!$E$70-Visualisation!H$70)^2)/(2*($T$206^2)))))),0)</f>
        <v>0</v>
      </c>
      <c r="G207" s="162">
        <f>IF((Visualisation!$E$70-Visualisation!I$70)&gt;0,(1-(EXP(-(((Visualisation!$E$70-Visualisation!I$70)^2)/(2*($T$206^2)))))),0)</f>
        <v>0</v>
      </c>
      <c r="H207" s="162">
        <f>IF((Visualisation!$E$70-Visualisation!J$70)&gt;0,(1-(EXP(-(((Visualisation!$E$70-Visualisation!J$70)^2)/(2*($T$206^2)))))),0)</f>
        <v>0</v>
      </c>
      <c r="I207" s="162">
        <f>IF((Visualisation!$E$70-Visualisation!K$70)&gt;0,(1-(EXP(-(((Visualisation!$E$70-Visualisation!K$70)^2)/(2*($T$206^2)))))),0)</f>
        <v>0</v>
      </c>
      <c r="J207" s="162">
        <f>IF((Visualisation!$E$70-Visualisation!L$70)&gt;0,(1-(EXP(-(((Visualisation!$E$70-Visualisation!L$70)^2)/(2*($T$206^2)))))),0)</f>
        <v>0</v>
      </c>
      <c r="K207" s="162">
        <f>IF((Visualisation!$E$70-Visualisation!M$70)&gt;0,(1-(EXP(-(((Visualisation!$E$70-Visualisation!M$70)^2)/(2*($T$206^2)))))),0)</f>
        <v>0</v>
      </c>
      <c r="L207" s="162">
        <f>IF((Visualisation!$E$70-Visualisation!N$70)&gt;0,(1-(EXP(-(((Visualisation!$E$70-Visualisation!N$70)^2)/(2*($T$206^2)))))),0)</f>
        <v>0</v>
      </c>
      <c r="M207" s="162">
        <f>IF((Visualisation!$E$70-Visualisation!O$70)&gt;0,(1-(EXP(-(((Visualisation!$E$70-Visualisation!O$70)^2)/(2*($T$206^2)))))),0)</f>
        <v>0</v>
      </c>
      <c r="N207" s="162">
        <f>IF((Visualisation!$E$70-Visualisation!P$70)&gt;0,(1-(EXP(-(((Visualisation!$E$70-Visualisation!P$70)^2)/(2*($T$206^2)))))),0)</f>
        <v>0</v>
      </c>
      <c r="O207" s="162">
        <f>IF((Visualisation!$E$70-Visualisation!Q$70)&gt;0,(1-(EXP(-(((Visualisation!$E$70-Visualisation!Q$70)^2)/(2*($T$206^2)))))),0)</f>
        <v>0.98139578121106141</v>
      </c>
      <c r="P207" s="162">
        <f>IF((Visualisation!$E$70-Visualisation!R$70)&gt;0,(1-(EXP(-(((Visualisation!$E$70-Visualisation!R$70)^2)/(2*($T$206^2)))))),0)</f>
        <v>0</v>
      </c>
      <c r="Q207" s="162">
        <f>IF((Visualisation!$E$70-Visualisation!S$70)&gt;0,(1-(EXP(-(((Visualisation!$E$70-Visualisation!S$70)^2)/(2*($T$206^2)))))),0)</f>
        <v>0</v>
      </c>
      <c r="R207" s="162">
        <f>IF((Visualisation!$E$70-Visualisation!T$70)&gt;0,(1-(EXP(-(((Visualisation!$E$70-Visualisation!T$70)^2)/(2*($T$206^2)))))),0)</f>
        <v>0</v>
      </c>
      <c r="S207" s="19"/>
      <c r="T207" s="19"/>
      <c r="U207" s="1"/>
      <c r="V207" s="1"/>
      <c r="W207" s="249"/>
      <c r="X207" s="2"/>
      <c r="Y207" s="2"/>
      <c r="Z207" s="2"/>
      <c r="AA207" s="188" t="s">
        <v>365</v>
      </c>
      <c r="AB207" s="21">
        <f>IFERROR((C90*Visualisation!$G$133)+(C111*Visualisation!$G$134)+(C132*Visualisation!$G$135)+(C153*Visualisation!$G$136)+(C174*Visualisation!$G$137)+(C195*Visualisation!$G$138)+(C216*Visualisation!$G$139)+(C237*Visualisation!$G$140)+(C258*Visualisation!$G$141),"-")</f>
        <v>0</v>
      </c>
      <c r="AC207" s="21">
        <f>IFERROR((D90*Visualisation!$G$133)+(D111*Visualisation!$G$134)+(D132*Visualisation!$G$135)+(D153*Visualisation!$G$136)+(D174*Visualisation!$G$137)+(D195*Visualisation!$G$138)+(D216*Visualisation!$G$139)+(D237*Visualisation!$G$140)+(D258*Visualisation!$G$141),"-")</f>
        <v>0</v>
      </c>
      <c r="AD207" s="21">
        <f>IFERROR((E90*Visualisation!$G$133)+(E111*Visualisation!$G$134)+(E132*Visualisation!$G$135)+(E153*Visualisation!$G$136)+(E174*Visualisation!$G$137)+(E195*Visualisation!$G$138)+(E216*Visualisation!$G$139)+(E237*Visualisation!$G$140)+(E258*Visualisation!$G$141),"-")</f>
        <v>0</v>
      </c>
      <c r="AE207" s="21">
        <f>IFERROR((F90*Visualisation!$G$133)+(F111*Visualisation!$G$134)+(F132*Visualisation!$G$135)+(F153*Visualisation!$G$136)+(F174*Visualisation!$G$137)+(F195*Visualisation!$G$138)+(F216*Visualisation!$G$139)+(F237*Visualisation!$G$140)+(F258*Visualisation!$G$141),"-")</f>
        <v>0</v>
      </c>
      <c r="AF207" s="21">
        <f>IFERROR((G90*Visualisation!$G$133)+(G111*Visualisation!$G$134)+(G132*Visualisation!$G$135)+(G153*Visualisation!$G$136)+(G174*Visualisation!$G$137)+(G195*Visualisation!$G$138)+(G216*Visualisation!$G$139)+(G237*Visualisation!$G$140)+(G258*Visualisation!$G$141),"-")</f>
        <v>0</v>
      </c>
      <c r="AG207" s="21">
        <f>IFERROR((H90*Visualisation!$G$133)+(H111*Visualisation!$G$134)+(H132*Visualisation!$G$135)+(H153*Visualisation!$G$136)+(H174*Visualisation!$G$137)+(H195*Visualisation!$G$138)+(H216*Visualisation!$G$139)+(H237*Visualisation!$G$140)+(H258*Visualisation!$G$141),"-")</f>
        <v>0</v>
      </c>
      <c r="AH207" s="21">
        <f>IFERROR((I90*Visualisation!$G$133)+(I111*Visualisation!$G$134)+(I132*Visualisation!$G$135)+(I153*Visualisation!$G$136)+(I174*Visualisation!$G$137)+(I195*Visualisation!$G$138)+(I216*Visualisation!$G$139)+(I237*Visualisation!$G$140)+(I258*Visualisation!$G$141),"-")</f>
        <v>0</v>
      </c>
      <c r="AI207" s="21">
        <f>IFERROR((J90*Visualisation!$G$133)+(J111*Visualisation!$G$134)+(J132*Visualisation!$G$135)+(J153*Visualisation!$G$136)+(J174*Visualisation!$G$137)+(J195*Visualisation!$G$138)+(J216*Visualisation!$G$139)+(J237*Visualisation!$G$140)+(J258*Visualisation!$G$141),"-")</f>
        <v>0</v>
      </c>
      <c r="AJ207" s="21">
        <f>IFERROR((K90*Visualisation!$G$133)+(K111*Visualisation!$G$134)+(K132*Visualisation!$G$135)+(K153*Visualisation!$G$136)+(K174*Visualisation!$G$137)+(K195*Visualisation!$G$138)+(K216*Visualisation!$G$139)+(K237*Visualisation!$G$140)+(K258*Visualisation!$G$141),"-")</f>
        <v>0</v>
      </c>
      <c r="AK207" s="21">
        <f>IFERROR((L90*Visualisation!$G$133)+(L111*Visualisation!$G$134)+(L132*Visualisation!$G$135)+(L153*Visualisation!$G$136)+(L174*Visualisation!$G$137)+(L195*Visualisation!$G$138)+(L216*Visualisation!$G$139)+(L237*Visualisation!$G$140)+(L258*Visualisation!$G$141),"-")</f>
        <v>0</v>
      </c>
      <c r="AL207" s="21">
        <f>IFERROR((M90*Visualisation!$G$133)+(M111*Visualisation!$G$134)+(M132*Visualisation!$G$135)+(M153*Visualisation!$G$136)+(M174*Visualisation!$G$137)+(M195*Visualisation!$G$138)+(M216*Visualisation!$G$139)+(M237*Visualisation!$G$140)+(M258*Visualisation!$G$141),"-")</f>
        <v>0</v>
      </c>
      <c r="AM207" s="21">
        <f>IFERROR((N90*Visualisation!$G$133)+(N111*Visualisation!$G$134)+(N132*Visualisation!$G$135)+(N153*Visualisation!$G$136)+(N174*Visualisation!$G$137)+(N195*Visualisation!$G$138)+(N216*Visualisation!$G$139)+(N237*Visualisation!$G$140)+(N258*Visualisation!$G$141),"-")</f>
        <v>0</v>
      </c>
      <c r="AN207" s="21">
        <f>IFERROR((O90*Visualisation!$G$133)+(O111*Visualisation!$G$134)+(O132*Visualisation!$G$135)+(O153*Visualisation!$G$136)+(O174*Visualisation!$G$137)+(O195*Visualisation!$G$138)+(O216*Visualisation!$G$139)+(O237*Visualisation!$G$140)+(O258*Visualisation!$G$141),"-")</f>
        <v>0</v>
      </c>
      <c r="AO207" s="21">
        <f>IFERROR((P90*Visualisation!$G$133)+(P111*Visualisation!$G$134)+(P132*Visualisation!$G$135)+(P153*Visualisation!$G$136)+(P174*Visualisation!$G$137)+(P195*Visualisation!$G$138)+(P216*Visualisation!$G$139)+(P237*Visualisation!$G$140)+(P258*Visualisation!$G$141),"-")</f>
        <v>0</v>
      </c>
      <c r="AP207" s="21">
        <f>IFERROR((Q90*Visualisation!$G$133)+(Q111*Visualisation!$G$134)+(Q132*Visualisation!$G$135)+(Q153*Visualisation!$G$136)+(Q174*Visualisation!$G$137)+(Q195*Visualisation!$G$138)+(Q216*Visualisation!$G$139)+(Q237*Visualisation!$G$140)+(Q258*Visualisation!$G$141),"-")</f>
        <v>0</v>
      </c>
      <c r="AQ207" s="202">
        <f>IFERROR((R90*Visualisation!$G$133)+(R111*Visualisation!$G$134)+(R132*Visualisation!$G$135)+(R153*Visualisation!$G$136)+(R174*Visualisation!$G$137)+(R195*Visualisation!$G$138)+(R216*Visualisation!$G$139)+(R237*Visualisation!$G$140)+(R258*Visualisation!$G$141),"-")</f>
        <v>0</v>
      </c>
      <c r="AR207" s="21">
        <f t="shared" si="22"/>
        <v>0</v>
      </c>
      <c r="AS207" s="11"/>
      <c r="AT207" s="11"/>
      <c r="AU207" s="11"/>
      <c r="AV207" s="251"/>
      <c r="AW207" s="11"/>
      <c r="BC207" s="2"/>
      <c r="BG207" s="2"/>
      <c r="BK207" s="2"/>
      <c r="BO207" s="2"/>
      <c r="BS207" s="2"/>
      <c r="CD207" s="2"/>
      <c r="DO207" s="253"/>
    </row>
    <row r="208" spans="1:119">
      <c r="A208" s="35" t="s">
        <v>151</v>
      </c>
      <c r="B208" s="159" t="s">
        <v>231</v>
      </c>
      <c r="C208" s="163">
        <f>IF((Visualisation!$F$70-Visualisation!E$70)&gt;0,(1-(EXP(-(((Visualisation!$F$70-Visualisation!E$70)^2)/(2*($T$206^2)))))),0)</f>
        <v>7.7425811136899725E-5</v>
      </c>
      <c r="D208" s="163">
        <f>IF((Visualisation!$F$70-Visualisation!F$70)&gt;0,(1-(EXP(-(((Visualisation!$F$70-Visualisation!F$70)^2)/(2*($T$206^2)))))),0)</f>
        <v>0</v>
      </c>
      <c r="E208" s="163">
        <f>IF((Visualisation!$F$70-Visualisation!G$70)&gt;0,(1-(EXP(-(((Visualisation!$F$70-Visualisation!G$70)^2)/(2*($T$206^2)))))),0)</f>
        <v>5.8425438478026948E-4</v>
      </c>
      <c r="F208" s="163">
        <f>IF((Visualisation!$F$70-Visualisation!H$70)&gt;0,(1-(EXP(-(((Visualisation!$F$70-Visualisation!H$70)^2)/(2*($T$206^2)))))),0)</f>
        <v>0</v>
      </c>
      <c r="G208" s="163">
        <f>IF((Visualisation!$F$70-Visualisation!I$70)&gt;0,(1-(EXP(-(((Visualisation!$F$70-Visualisation!I$70)^2)/(2*($T$206^2)))))),0)</f>
        <v>0</v>
      </c>
      <c r="H208" s="163">
        <f>IF((Visualisation!$F$70-Visualisation!J$70)&gt;0,(1-(EXP(-(((Visualisation!$F$70-Visualisation!J$70)^2)/(2*($T$206^2)))))),0)</f>
        <v>0</v>
      </c>
      <c r="I208" s="163">
        <f>IF((Visualisation!$F$70-Visualisation!K$70)&gt;0,(1-(EXP(-(((Visualisation!$F$70-Visualisation!K$70)^2)/(2*($T$206^2)))))),0)</f>
        <v>0</v>
      </c>
      <c r="J208" s="163">
        <f>IF((Visualisation!$F$70-Visualisation!L$70)&gt;0,(1-(EXP(-(((Visualisation!$F$70-Visualisation!L$70)^2)/(2*($T$206^2)))))),0)</f>
        <v>0</v>
      </c>
      <c r="K208" s="163">
        <f>IF((Visualisation!$F$70-Visualisation!M$70)&gt;0,(1-(EXP(-(((Visualisation!$F$70-Visualisation!M$70)^2)/(2*($T$206^2)))))),0)</f>
        <v>0</v>
      </c>
      <c r="L208" s="163">
        <f>IF((Visualisation!$F$70-Visualisation!N$70)&gt;0,(1-(EXP(-(((Visualisation!$F$70-Visualisation!N$70)^2)/(2*($T$206^2)))))),0)</f>
        <v>0</v>
      </c>
      <c r="M208" s="163">
        <f>IF((Visualisation!$F$70-Visualisation!O$70)&gt;0,(1-(EXP(-(((Visualisation!$F$70-Visualisation!O$70)^2)/(2*($T$206^2)))))),0)</f>
        <v>0</v>
      </c>
      <c r="N208" s="163">
        <f>IF((Visualisation!$F$70-Visualisation!P$70)&gt;0,(1-(EXP(-(((Visualisation!$F$70-Visualisation!P$70)^2)/(2*($T$206^2)))))),0)</f>
        <v>0</v>
      </c>
      <c r="O208" s="163">
        <f>IF((Visualisation!$F$70-Visualisation!Q$70)&gt;0,(1-(EXP(-(((Visualisation!$F$70-Visualisation!Q$70)^2)/(2*($T$206^2)))))),0)</f>
        <v>0.98203936651313384</v>
      </c>
      <c r="P208" s="163">
        <f>IF((Visualisation!$F$70-Visualisation!R$70)&gt;0,(1-(EXP(-(((Visualisation!$F$70-Visualisation!R$70)^2)/(2*($T$206^2)))))),0)</f>
        <v>0</v>
      </c>
      <c r="Q208" s="163">
        <f>IF((Visualisation!$F$70-Visualisation!S$70)&gt;0,(1-(EXP(-(((Visualisation!$F$70-Visualisation!S$70)^2)/(2*($T$206^2)))))),0)</f>
        <v>0</v>
      </c>
      <c r="R208" s="163">
        <f>IF((Visualisation!$F$70-Visualisation!T$70)&gt;0,(1-(EXP(-(((Visualisation!$F$70-Visualisation!T$70)^2)/(2*($T$206^2)))))),0)</f>
        <v>0</v>
      </c>
      <c r="S208" s="19"/>
      <c r="T208" s="2"/>
      <c r="U208" s="1"/>
      <c r="V208" s="1"/>
      <c r="W208" s="249"/>
      <c r="X208" s="2"/>
      <c r="Y208" s="2"/>
      <c r="Z208" s="2"/>
      <c r="AA208" s="188" t="s">
        <v>366</v>
      </c>
      <c r="AB208" s="21">
        <f>IFERROR((C91*Visualisation!$G$133)+(C112*Visualisation!$G$134)+(C133*Visualisation!$G$135)+(C154*Visualisation!$G$136)+(C175*Visualisation!$G$137)+(C196*Visualisation!$G$138)+(C217*Visualisation!$G$139)+(C238*Visualisation!$G$140)+(C259*Visualisation!$G$141),"-")</f>
        <v>0</v>
      </c>
      <c r="AC208" s="21">
        <f>IFERROR((D91*Visualisation!$G$133)+(D112*Visualisation!$G$134)+(D133*Visualisation!$G$135)+(D154*Visualisation!$G$136)+(D175*Visualisation!$G$137)+(D196*Visualisation!$G$138)+(D217*Visualisation!$G$139)+(D238*Visualisation!$G$140)+(D259*Visualisation!$G$141),"-")</f>
        <v>0</v>
      </c>
      <c r="AD208" s="21">
        <f>IFERROR((E91*Visualisation!$G$133)+(E112*Visualisation!$G$134)+(E133*Visualisation!$G$135)+(E154*Visualisation!$G$136)+(E175*Visualisation!$G$137)+(E196*Visualisation!$G$138)+(E217*Visualisation!$G$139)+(E238*Visualisation!$G$140)+(E259*Visualisation!$G$141),"-")</f>
        <v>0</v>
      </c>
      <c r="AE208" s="21">
        <f>IFERROR((F91*Visualisation!$G$133)+(F112*Visualisation!$G$134)+(F133*Visualisation!$G$135)+(F154*Visualisation!$G$136)+(F175*Visualisation!$G$137)+(F196*Visualisation!$G$138)+(F217*Visualisation!$G$139)+(F238*Visualisation!$G$140)+(F259*Visualisation!$G$141),"-")</f>
        <v>0</v>
      </c>
      <c r="AF208" s="21">
        <f>IFERROR((G91*Visualisation!$G$133)+(G112*Visualisation!$G$134)+(G133*Visualisation!$G$135)+(G154*Visualisation!$G$136)+(G175*Visualisation!$G$137)+(G196*Visualisation!$G$138)+(G217*Visualisation!$G$139)+(G238*Visualisation!$G$140)+(G259*Visualisation!$G$141),"-")</f>
        <v>0</v>
      </c>
      <c r="AG208" s="21">
        <f>IFERROR((H91*Visualisation!$G$133)+(H112*Visualisation!$G$134)+(H133*Visualisation!$G$135)+(H154*Visualisation!$G$136)+(H175*Visualisation!$G$137)+(H196*Visualisation!$G$138)+(H217*Visualisation!$G$139)+(H238*Visualisation!$G$140)+(H259*Visualisation!$G$141),"-")</f>
        <v>0</v>
      </c>
      <c r="AH208" s="21">
        <f>IFERROR((I91*Visualisation!$G$133)+(I112*Visualisation!$G$134)+(I133*Visualisation!$G$135)+(I154*Visualisation!$G$136)+(I175*Visualisation!$G$137)+(I196*Visualisation!$G$138)+(I217*Visualisation!$G$139)+(I238*Visualisation!$G$140)+(I259*Visualisation!$G$141),"-")</f>
        <v>0</v>
      </c>
      <c r="AI208" s="21">
        <f>IFERROR((J91*Visualisation!$G$133)+(J112*Visualisation!$G$134)+(J133*Visualisation!$G$135)+(J154*Visualisation!$G$136)+(J175*Visualisation!$G$137)+(J196*Visualisation!$G$138)+(J217*Visualisation!$G$139)+(J238*Visualisation!$G$140)+(J259*Visualisation!$G$141),"-")</f>
        <v>0</v>
      </c>
      <c r="AJ208" s="21">
        <f>IFERROR((K91*Visualisation!$G$133)+(K112*Visualisation!$G$134)+(K133*Visualisation!$G$135)+(K154*Visualisation!$G$136)+(K175*Visualisation!$G$137)+(K196*Visualisation!$G$138)+(K217*Visualisation!$G$139)+(K238*Visualisation!$G$140)+(K259*Visualisation!$G$141),"-")</f>
        <v>0</v>
      </c>
      <c r="AK208" s="21">
        <f>IFERROR((L91*Visualisation!$G$133)+(L112*Visualisation!$G$134)+(L133*Visualisation!$G$135)+(L154*Visualisation!$G$136)+(L175*Visualisation!$G$137)+(L196*Visualisation!$G$138)+(L217*Visualisation!$G$139)+(L238*Visualisation!$G$140)+(L259*Visualisation!$G$141),"-")</f>
        <v>0</v>
      </c>
      <c r="AL208" s="21">
        <f>IFERROR((M91*Visualisation!$G$133)+(M112*Visualisation!$G$134)+(M133*Visualisation!$G$135)+(M154*Visualisation!$G$136)+(M175*Visualisation!$G$137)+(M196*Visualisation!$G$138)+(M217*Visualisation!$G$139)+(M238*Visualisation!$G$140)+(M259*Visualisation!$G$141),"-")</f>
        <v>0</v>
      </c>
      <c r="AM208" s="21">
        <f>IFERROR((N91*Visualisation!$G$133)+(N112*Visualisation!$G$134)+(N133*Visualisation!$G$135)+(N154*Visualisation!$G$136)+(N175*Visualisation!$G$137)+(N196*Visualisation!$G$138)+(N217*Visualisation!$G$139)+(N238*Visualisation!$G$140)+(N259*Visualisation!$G$141),"-")</f>
        <v>0</v>
      </c>
      <c r="AN208" s="21">
        <f>IFERROR((O91*Visualisation!$G$133)+(O112*Visualisation!$G$134)+(O133*Visualisation!$G$135)+(O154*Visualisation!$G$136)+(O175*Visualisation!$G$137)+(O196*Visualisation!$G$138)+(O217*Visualisation!$G$139)+(O238*Visualisation!$G$140)+(O259*Visualisation!$G$141),"-")</f>
        <v>0</v>
      </c>
      <c r="AO208" s="21">
        <f>IFERROR((P91*Visualisation!$G$133)+(P112*Visualisation!$G$134)+(P133*Visualisation!$G$135)+(P154*Visualisation!$G$136)+(P175*Visualisation!$G$137)+(P196*Visualisation!$G$138)+(P217*Visualisation!$G$139)+(P238*Visualisation!$G$140)+(P259*Visualisation!$G$141),"-")</f>
        <v>0</v>
      </c>
      <c r="AP208" s="21">
        <f>IFERROR((Q91*Visualisation!$G$133)+(Q112*Visualisation!$G$134)+(Q133*Visualisation!$G$135)+(Q154*Visualisation!$G$136)+(Q175*Visualisation!$G$137)+(Q196*Visualisation!$G$138)+(Q217*Visualisation!$G$139)+(Q238*Visualisation!$G$140)+(Q259*Visualisation!$G$141),"-")</f>
        <v>0</v>
      </c>
      <c r="AQ208" s="202">
        <f>IFERROR((R91*Visualisation!$G$133)+(R112*Visualisation!$G$134)+(R133*Visualisation!$G$135)+(R154*Visualisation!$G$136)+(R175*Visualisation!$G$137)+(R196*Visualisation!$G$138)+(R217*Visualisation!$G$139)+(R238*Visualisation!$G$140)+(R259*Visualisation!$G$141),"-")</f>
        <v>0</v>
      </c>
      <c r="AR208" s="21">
        <f t="shared" si="22"/>
        <v>0</v>
      </c>
      <c r="AS208" s="11"/>
      <c r="AT208" s="11"/>
      <c r="AU208" s="11"/>
      <c r="AV208" s="251"/>
      <c r="AW208" s="11"/>
      <c r="AY208" s="14"/>
      <c r="BC208" s="2"/>
      <c r="BG208" s="2"/>
      <c r="BK208" s="2"/>
      <c r="BO208" s="2"/>
      <c r="BS208" s="2"/>
      <c r="CD208" s="2"/>
      <c r="DO208" s="253"/>
    </row>
    <row r="209" spans="1:119">
      <c r="A209" s="35" t="s">
        <v>293</v>
      </c>
      <c r="B209" s="159" t="s">
        <v>232</v>
      </c>
      <c r="C209" s="163">
        <f>IF((Visualisation!$G$70-Visualisation!E$70)&gt;0,(1-(EXP(-(((Visualisation!$G$70-Visualisation!E$70)^2)/(2*($T$206^2)))))),0)</f>
        <v>0</v>
      </c>
      <c r="D209" s="163">
        <f>IF((Visualisation!$G$70-Visualisation!F$70)&gt;0,(1-(EXP(-(((Visualisation!$G$70-Visualisation!F$70)^2)/(2*($T$206^2)))))),0)</f>
        <v>0</v>
      </c>
      <c r="E209" s="163">
        <f>IF((Visualisation!$G$70-Visualisation!G$70)&gt;0,(1-(EXP(-(((Visualisation!$G$70-Visualisation!G$70)^2)/(2*($T$206^2)))))),0)</f>
        <v>0</v>
      </c>
      <c r="F209" s="163">
        <f>IF((Visualisation!$G$70-Visualisation!H$70)&gt;0,(1-(EXP(-(((Visualisation!$G$70-Visualisation!H$70)^2)/(2*($T$206^2)))))),0)</f>
        <v>0</v>
      </c>
      <c r="G209" s="163">
        <f>IF((Visualisation!$G$70-Visualisation!I$70)&gt;0,(1-(EXP(-(((Visualisation!$G$70-Visualisation!I$70)^2)/(2*($T$206^2)))))),0)</f>
        <v>0</v>
      </c>
      <c r="H209" s="163">
        <f>IF((Visualisation!$G$70-Visualisation!J$70)&gt;0,(1-(EXP(-(((Visualisation!$G$70-Visualisation!J$70)^2)/(2*($T$206^2)))))),0)</f>
        <v>0</v>
      </c>
      <c r="I209" s="163">
        <f>IF((Visualisation!$G$70-Visualisation!K$70)&gt;0,(1-(EXP(-(((Visualisation!$G$70-Visualisation!K$70)^2)/(2*($T$206^2)))))),0)</f>
        <v>0</v>
      </c>
      <c r="J209" s="163">
        <f>IF((Visualisation!$G$70-Visualisation!L$70)&gt;0,(1-(EXP(-(((Visualisation!$G$70-Visualisation!L$70)^2)/(2*($T$206^2)))))),0)</f>
        <v>0</v>
      </c>
      <c r="K209" s="163">
        <f>IF((Visualisation!$G$70-Visualisation!M$70)&gt;0,(1-(EXP(-(((Visualisation!$G$70-Visualisation!M$70)^2)/(2*($T$206^2)))))),0)</f>
        <v>0</v>
      </c>
      <c r="L209" s="163">
        <f>IF((Visualisation!$G$70-Visualisation!N$70)&gt;0,(1-(EXP(-(((Visualisation!$G$70-Visualisation!N$70)^2)/(2*($T$206^2)))))),0)</f>
        <v>0</v>
      </c>
      <c r="M209" s="163">
        <f>IF((Visualisation!$G$70-Visualisation!O$70)&gt;0,(1-(EXP(-(((Visualisation!$G$70-Visualisation!O$70)^2)/(2*($T$206^2)))))),0)</f>
        <v>0</v>
      </c>
      <c r="N209" s="163">
        <f>IF((Visualisation!$G$70-Visualisation!P$70)&gt;0,(1-(EXP(-(((Visualisation!$G$70-Visualisation!P$70)^2)/(2*($T$206^2)))))),0)</f>
        <v>0</v>
      </c>
      <c r="O209" s="163">
        <f>IF((Visualisation!$G$70-Visualisation!Q$70)&gt;0,(1-(EXP(-(((Visualisation!$G$70-Visualisation!Q$70)^2)/(2*($T$206^2)))))),0)</f>
        <v>0.98022272101880614</v>
      </c>
      <c r="P209" s="163">
        <f>IF((Visualisation!$G$70-Visualisation!R$70)&gt;0,(1-(EXP(-(((Visualisation!$G$70-Visualisation!R$70)^2)/(2*($T$206^2)))))),0)</f>
        <v>0</v>
      </c>
      <c r="Q209" s="163">
        <f>IF((Visualisation!$G$70-Visualisation!S$70)&gt;0,(1-(EXP(-(((Visualisation!$G$70-Visualisation!S$70)^2)/(2*($T$206^2)))))),0)</f>
        <v>0</v>
      </c>
      <c r="R209" s="163">
        <f>IF((Visualisation!$G$70-Visualisation!T$70)&gt;0,(1-(EXP(-(((Visualisation!$G$70-Visualisation!T$70)^2)/(2*($T$206^2)))))),0)</f>
        <v>0</v>
      </c>
      <c r="V209" s="1"/>
      <c r="W209" s="249"/>
      <c r="X209" s="2"/>
      <c r="Y209" s="2"/>
      <c r="Z209" s="2"/>
      <c r="AA209" s="188" t="s">
        <v>367</v>
      </c>
      <c r="AB209" s="21">
        <f>IFERROR((C92*Visualisation!$G$133)+(C113*Visualisation!$G$134)+(C134*Visualisation!$G$135)+(C155*Visualisation!$G$136)+(C176*Visualisation!$G$137)+(C197*Visualisation!$G$138)+(C218*Visualisation!$G$139)+(C239*Visualisation!$G$140)+(C260*Visualisation!$G$141),"-")</f>
        <v>0</v>
      </c>
      <c r="AC209" s="21">
        <f>IFERROR((D92*Visualisation!$G$133)+(D113*Visualisation!$G$134)+(D134*Visualisation!$G$135)+(D155*Visualisation!$G$136)+(D176*Visualisation!$G$137)+(D197*Visualisation!$G$138)+(D218*Visualisation!$G$139)+(D239*Visualisation!$G$140)+(D260*Visualisation!$G$141),"-")</f>
        <v>0</v>
      </c>
      <c r="AD209" s="21">
        <f>IFERROR((E92*Visualisation!$G$133)+(E113*Visualisation!$G$134)+(E134*Visualisation!$G$135)+(E155*Visualisation!$G$136)+(E176*Visualisation!$G$137)+(E197*Visualisation!$G$138)+(E218*Visualisation!$G$139)+(E239*Visualisation!$G$140)+(E260*Visualisation!$G$141),"-")</f>
        <v>0</v>
      </c>
      <c r="AE209" s="21">
        <f>IFERROR((F92*Visualisation!$G$133)+(F113*Visualisation!$G$134)+(F134*Visualisation!$G$135)+(F155*Visualisation!$G$136)+(F176*Visualisation!$G$137)+(F197*Visualisation!$G$138)+(F218*Visualisation!$G$139)+(F239*Visualisation!$G$140)+(F260*Visualisation!$G$141),"-")</f>
        <v>0</v>
      </c>
      <c r="AF209" s="21">
        <f>IFERROR((G92*Visualisation!$G$133)+(G113*Visualisation!$G$134)+(G134*Visualisation!$G$135)+(G155*Visualisation!$G$136)+(G176*Visualisation!$G$137)+(G197*Visualisation!$G$138)+(G218*Visualisation!$G$139)+(G239*Visualisation!$G$140)+(G260*Visualisation!$G$141),"-")</f>
        <v>0</v>
      </c>
      <c r="AG209" s="21">
        <f>IFERROR((H92*Visualisation!$G$133)+(H113*Visualisation!$G$134)+(H134*Visualisation!$G$135)+(H155*Visualisation!$G$136)+(H176*Visualisation!$G$137)+(H197*Visualisation!$G$138)+(H218*Visualisation!$G$139)+(H239*Visualisation!$G$140)+(H260*Visualisation!$G$141),"-")</f>
        <v>0</v>
      </c>
      <c r="AH209" s="21">
        <f>IFERROR((I92*Visualisation!$G$133)+(I113*Visualisation!$G$134)+(I134*Visualisation!$G$135)+(I155*Visualisation!$G$136)+(I176*Visualisation!$G$137)+(I197*Visualisation!$G$138)+(I218*Visualisation!$G$139)+(I239*Visualisation!$G$140)+(I260*Visualisation!$G$141),"-")</f>
        <v>0</v>
      </c>
      <c r="AI209" s="21">
        <f>IFERROR((J92*Visualisation!$G$133)+(J113*Visualisation!$G$134)+(J134*Visualisation!$G$135)+(J155*Visualisation!$G$136)+(J176*Visualisation!$G$137)+(J197*Visualisation!$G$138)+(J218*Visualisation!$G$139)+(J239*Visualisation!$G$140)+(J260*Visualisation!$G$141),"-")</f>
        <v>0</v>
      </c>
      <c r="AJ209" s="21">
        <f>IFERROR((K92*Visualisation!$G$133)+(K113*Visualisation!$G$134)+(K134*Visualisation!$G$135)+(K155*Visualisation!$G$136)+(K176*Visualisation!$G$137)+(K197*Visualisation!$G$138)+(K218*Visualisation!$G$139)+(K239*Visualisation!$G$140)+(K260*Visualisation!$G$141),"-")</f>
        <v>0</v>
      </c>
      <c r="AK209" s="21">
        <f>IFERROR((L92*Visualisation!$G$133)+(L113*Visualisation!$G$134)+(L134*Visualisation!$G$135)+(L155*Visualisation!$G$136)+(L176*Visualisation!$G$137)+(L197*Visualisation!$G$138)+(L218*Visualisation!$G$139)+(L239*Visualisation!$G$140)+(L260*Visualisation!$G$141),"-")</f>
        <v>0</v>
      </c>
      <c r="AL209" s="21">
        <f>IFERROR((M92*Visualisation!$G$133)+(M113*Visualisation!$G$134)+(M134*Visualisation!$G$135)+(M155*Visualisation!$G$136)+(M176*Visualisation!$G$137)+(M197*Visualisation!$G$138)+(M218*Visualisation!$G$139)+(M239*Visualisation!$G$140)+(M260*Visualisation!$G$141),"-")</f>
        <v>0</v>
      </c>
      <c r="AM209" s="21">
        <f>IFERROR((N92*Visualisation!$G$133)+(N113*Visualisation!$G$134)+(N134*Visualisation!$G$135)+(N155*Visualisation!$G$136)+(N176*Visualisation!$G$137)+(N197*Visualisation!$G$138)+(N218*Visualisation!$G$139)+(N239*Visualisation!$G$140)+(N260*Visualisation!$G$141),"-")</f>
        <v>0</v>
      </c>
      <c r="AN209" s="21">
        <f>IFERROR((O92*Visualisation!$G$133)+(O113*Visualisation!$G$134)+(O134*Visualisation!$G$135)+(O155*Visualisation!$G$136)+(O176*Visualisation!$G$137)+(O197*Visualisation!$G$138)+(O218*Visualisation!$G$139)+(O239*Visualisation!$G$140)+(O260*Visualisation!$G$141),"-")</f>
        <v>0</v>
      </c>
      <c r="AO209" s="21">
        <f>IFERROR((P92*Visualisation!$G$133)+(P113*Visualisation!$G$134)+(P134*Visualisation!$G$135)+(P155*Visualisation!$G$136)+(P176*Visualisation!$G$137)+(P197*Visualisation!$G$138)+(P218*Visualisation!$G$139)+(P239*Visualisation!$G$140)+(P260*Visualisation!$G$141),"-")</f>
        <v>0</v>
      </c>
      <c r="AP209" s="21">
        <f>IFERROR((Q92*Visualisation!$G$133)+(Q113*Visualisation!$G$134)+(Q134*Visualisation!$G$135)+(Q155*Visualisation!$G$136)+(Q176*Visualisation!$G$137)+(Q197*Visualisation!$G$138)+(Q218*Visualisation!$G$139)+(Q239*Visualisation!$G$140)+(Q260*Visualisation!$G$141),"-")</f>
        <v>0</v>
      </c>
      <c r="AQ209" s="202">
        <f>IFERROR((R92*Visualisation!$G$133)+(R113*Visualisation!$G$134)+(R134*Visualisation!$G$135)+(R155*Visualisation!$G$136)+(R176*Visualisation!$G$137)+(R197*Visualisation!$G$138)+(R218*Visualisation!$G$139)+(R239*Visualisation!$G$140)+(R260*Visualisation!$G$141),"-")</f>
        <v>0</v>
      </c>
      <c r="AR209" s="21">
        <f t="shared" si="22"/>
        <v>0</v>
      </c>
      <c r="AS209" s="11"/>
      <c r="AT209" s="11"/>
      <c r="AU209" s="11"/>
      <c r="AV209" s="251"/>
      <c r="AW209" s="11"/>
      <c r="AX209" s="1"/>
      <c r="AY209" s="224" t="s">
        <v>81</v>
      </c>
      <c r="AZ209" s="353" t="s">
        <v>146</v>
      </c>
      <c r="BA209" s="354"/>
      <c r="BB209" s="354"/>
      <c r="BC209" s="2"/>
      <c r="BD209" s="350" t="s">
        <v>145</v>
      </c>
      <c r="BE209" s="351"/>
      <c r="BF209" s="352"/>
      <c r="BG209" s="2"/>
      <c r="BH209" s="350" t="s">
        <v>345</v>
      </c>
      <c r="BI209" s="351"/>
      <c r="BJ209" s="352"/>
      <c r="BK209" s="2"/>
      <c r="BL209" s="350" t="s">
        <v>344</v>
      </c>
      <c r="BM209" s="351"/>
      <c r="BN209" s="352"/>
      <c r="BO209" s="2"/>
      <c r="BP209" s="350" t="s">
        <v>343</v>
      </c>
      <c r="BQ209" s="351"/>
      <c r="BR209" s="352"/>
      <c r="BS209" s="2"/>
      <c r="BT209" s="350" t="s">
        <v>342</v>
      </c>
      <c r="BU209" s="351"/>
      <c r="BV209" s="352"/>
      <c r="BX209" s="350" t="s">
        <v>341</v>
      </c>
      <c r="BY209" s="351"/>
      <c r="BZ209" s="352"/>
      <c r="CB209" s="350" t="s">
        <v>14</v>
      </c>
      <c r="CC209" s="351"/>
      <c r="CD209" s="352"/>
      <c r="CF209" s="350" t="s">
        <v>13</v>
      </c>
      <c r="CG209" s="351"/>
      <c r="CH209" s="352"/>
      <c r="CJ209" s="350" t="s">
        <v>12</v>
      </c>
      <c r="CK209" s="351"/>
      <c r="CL209" s="352"/>
      <c r="CN209" s="350" t="s">
        <v>19</v>
      </c>
      <c r="CO209" s="351"/>
      <c r="CP209" s="352"/>
      <c r="CR209" s="350" t="s">
        <v>47</v>
      </c>
      <c r="CS209" s="351"/>
      <c r="CT209" s="352"/>
      <c r="CV209" s="350" t="s">
        <v>33</v>
      </c>
      <c r="CW209" s="351"/>
      <c r="CX209" s="352"/>
      <c r="CZ209" s="350" t="s">
        <v>32</v>
      </c>
      <c r="DA209" s="351"/>
      <c r="DB209" s="352"/>
      <c r="DD209" s="350" t="s">
        <v>31</v>
      </c>
      <c r="DE209" s="351"/>
      <c r="DF209" s="352"/>
      <c r="DH209" s="350" t="s">
        <v>30</v>
      </c>
      <c r="DI209" s="351"/>
      <c r="DJ209" s="351"/>
      <c r="DO209" s="253"/>
    </row>
    <row r="210" spans="1:119">
      <c r="A210" s="35" t="s">
        <v>243</v>
      </c>
      <c r="B210" s="159" t="s">
        <v>233</v>
      </c>
      <c r="C210" s="163">
        <f>IF((Visualisation!$H$70-Visualisation!E$70)&gt;0,(1-(EXP(-(((Visualisation!$H$70-Visualisation!E$70)^2)/(2*($T$206^2)))))),0)</f>
        <v>1.1293117189694946E-2</v>
      </c>
      <c r="D210" s="163">
        <f>IF((Visualisation!$H$70-Visualisation!F$70)&gt;0,(1-(EXP(-(((Visualisation!$H$70-Visualisation!F$70)^2)/(2*($T$206^2)))))),0)</f>
        <v>9.5137394336540781E-3</v>
      </c>
      <c r="E210" s="163">
        <f>IF((Visualisation!$H$70-Visualisation!G$70)&gt;0,(1-(EXP(-(((Visualisation!$H$70-Visualisation!G$70)^2)/(2*($T$206^2)))))),0)</f>
        <v>1.4760917099496784E-2</v>
      </c>
      <c r="F210" s="163">
        <f>IF((Visualisation!$H$70-Visualisation!H$70)&gt;0,(1-(EXP(-(((Visualisation!$H$70-Visualisation!H$70)^2)/(2*($T$206^2)))))),0)</f>
        <v>0</v>
      </c>
      <c r="G210" s="163">
        <f>IF((Visualisation!$H$70-Visualisation!I$70)&gt;0,(1-(EXP(-(((Visualisation!$H$70-Visualisation!I$70)^2)/(2*($T$206^2)))))),0)</f>
        <v>0</v>
      </c>
      <c r="H210" s="163">
        <f>IF((Visualisation!$H$70-Visualisation!J$70)&gt;0,(1-(EXP(-(((Visualisation!$H$70-Visualisation!J$70)^2)/(2*($T$206^2)))))),0)</f>
        <v>0</v>
      </c>
      <c r="I210" s="163">
        <f>IF((Visualisation!$H$70-Visualisation!K$70)&gt;0,(1-(EXP(-(((Visualisation!$H$70-Visualisation!K$70)^2)/(2*($T$206^2)))))),0)</f>
        <v>1.5477439490296785E-3</v>
      </c>
      <c r="J210" s="163">
        <f>IF((Visualisation!$H$70-Visualisation!L$70)&gt;0,(1-(EXP(-(((Visualisation!$H$70-Visualisation!L$70)^2)/(2*($T$206^2)))))),0)</f>
        <v>1.3240105933958191E-3</v>
      </c>
      <c r="K210" s="163">
        <f>IF((Visualisation!$H$70-Visualisation!M$70)&gt;0,(1-(EXP(-(((Visualisation!$H$70-Visualisation!M$70)^2)/(2*($T$206^2)))))),0)</f>
        <v>9.3961749510151904E-4</v>
      </c>
      <c r="L210" s="163">
        <f>IF((Visualisation!$H$70-Visualisation!N$70)&gt;0,(1-(EXP(-(((Visualisation!$H$70-Visualisation!N$70)^2)/(2*($T$206^2)))))),0)</f>
        <v>1.3517505688255271E-3</v>
      </c>
      <c r="M210" s="163">
        <f>IF((Visualisation!$H$70-Visualisation!O$70)&gt;0,(1-(EXP(-(((Visualisation!$H$70-Visualisation!O$70)^2)/(2*($T$206^2)))))),0)</f>
        <v>5.5585812084402164E-4</v>
      </c>
      <c r="N210" s="163">
        <f>IF((Visualisation!$H$70-Visualisation!P$70)&gt;0,(1-(EXP(-(((Visualisation!$H$70-Visualisation!P$70)^2)/(2*($T$206^2)))))),0)</f>
        <v>2.290436433218801E-4</v>
      </c>
      <c r="O210" s="163">
        <f>IF((Visualisation!$H$70-Visualisation!Q$70)&gt;0,(1-(EXP(-(((Visualisation!$H$70-Visualisation!Q$70)^2)/(2*($T$206^2)))))),0)</f>
        <v>0.98797989082374882</v>
      </c>
      <c r="P210" s="163">
        <f>IF((Visualisation!$H$70-Visualisation!R$70)&gt;0,(1-(EXP(-(((Visualisation!$H$70-Visualisation!R$70)^2)/(2*($T$206^2)))))),0)</f>
        <v>9.1026633220693265E-3</v>
      </c>
      <c r="Q210" s="163">
        <f>IF((Visualisation!$H$70-Visualisation!S$70)&gt;0,(1-(EXP(-(((Visualisation!$H$70-Visualisation!S$70)^2)/(2*($T$206^2)))))),0)</f>
        <v>0</v>
      </c>
      <c r="R210" s="163">
        <f>IF((Visualisation!$H$70-Visualisation!T$70)&gt;0,(1-(EXP(-(((Visualisation!$H$70-Visualisation!T$70)^2)/(2*($T$206^2)))))),0)</f>
        <v>3.9805798704328765E-5</v>
      </c>
      <c r="V210" s="1"/>
      <c r="W210" s="249"/>
      <c r="X210" s="2"/>
      <c r="Y210" s="2"/>
      <c r="Z210" s="2"/>
      <c r="AA210" s="188" t="s">
        <v>368</v>
      </c>
      <c r="AB210" s="21">
        <f>IFERROR((C93*Visualisation!$G$133)+(C114*Visualisation!$G$134)+(C135*Visualisation!$G$135)+(C156*Visualisation!$G$136)+(C177*Visualisation!$G$137)+(C198*Visualisation!$G$138)+(C219*Visualisation!$G$139)+(C240*Visualisation!$G$140)+(C261*Visualisation!$G$141),"-")</f>
        <v>0</v>
      </c>
      <c r="AC210" s="21">
        <f>IFERROR((D93*Visualisation!$G$133)+(D114*Visualisation!$G$134)+(D135*Visualisation!$G$135)+(D156*Visualisation!$G$136)+(D177*Visualisation!$G$137)+(D198*Visualisation!$G$138)+(D219*Visualisation!$G$139)+(D240*Visualisation!$G$140)+(D261*Visualisation!$G$141),"-")</f>
        <v>0</v>
      </c>
      <c r="AD210" s="21">
        <f>IFERROR((E93*Visualisation!$G$133)+(E114*Visualisation!$G$134)+(E135*Visualisation!$G$135)+(E156*Visualisation!$G$136)+(E177*Visualisation!$G$137)+(E198*Visualisation!$G$138)+(E219*Visualisation!$G$139)+(E240*Visualisation!$G$140)+(E261*Visualisation!$G$141),"-")</f>
        <v>0</v>
      </c>
      <c r="AE210" s="21">
        <f>IFERROR((F93*Visualisation!$G$133)+(F114*Visualisation!$G$134)+(F135*Visualisation!$G$135)+(F156*Visualisation!$G$136)+(F177*Visualisation!$G$137)+(F198*Visualisation!$G$138)+(F219*Visualisation!$G$139)+(F240*Visualisation!$G$140)+(F261*Visualisation!$G$141),"-")</f>
        <v>0</v>
      </c>
      <c r="AF210" s="21">
        <f>IFERROR((G93*Visualisation!$G$133)+(G114*Visualisation!$G$134)+(G135*Visualisation!$G$135)+(G156*Visualisation!$G$136)+(G177*Visualisation!$G$137)+(G198*Visualisation!$G$138)+(G219*Visualisation!$G$139)+(G240*Visualisation!$G$140)+(G261*Visualisation!$G$141),"-")</f>
        <v>0</v>
      </c>
      <c r="AG210" s="21">
        <f>IFERROR((H93*Visualisation!$G$133)+(H114*Visualisation!$G$134)+(H135*Visualisation!$G$135)+(H156*Visualisation!$G$136)+(H177*Visualisation!$G$137)+(H198*Visualisation!$G$138)+(H219*Visualisation!$G$139)+(H240*Visualisation!$G$140)+(H261*Visualisation!$G$141),"-")</f>
        <v>0</v>
      </c>
      <c r="AH210" s="21">
        <f>IFERROR((I93*Visualisation!$G$133)+(I114*Visualisation!$G$134)+(I135*Visualisation!$G$135)+(I156*Visualisation!$G$136)+(I177*Visualisation!$G$137)+(I198*Visualisation!$G$138)+(I219*Visualisation!$G$139)+(I240*Visualisation!$G$140)+(I261*Visualisation!$G$141),"-")</f>
        <v>0</v>
      </c>
      <c r="AI210" s="21">
        <f>IFERROR((J93*Visualisation!$G$133)+(J114*Visualisation!$G$134)+(J135*Visualisation!$G$135)+(J156*Visualisation!$G$136)+(J177*Visualisation!$G$137)+(J198*Visualisation!$G$138)+(J219*Visualisation!$G$139)+(J240*Visualisation!$G$140)+(J261*Visualisation!$G$141),"-")</f>
        <v>0</v>
      </c>
      <c r="AJ210" s="21">
        <f>IFERROR((K93*Visualisation!$G$133)+(K114*Visualisation!$G$134)+(K135*Visualisation!$G$135)+(K156*Visualisation!$G$136)+(K177*Visualisation!$G$137)+(K198*Visualisation!$G$138)+(K219*Visualisation!$G$139)+(K240*Visualisation!$G$140)+(K261*Visualisation!$G$141),"-")</f>
        <v>0</v>
      </c>
      <c r="AK210" s="21">
        <f>IFERROR((L93*Visualisation!$G$133)+(L114*Visualisation!$G$134)+(L135*Visualisation!$G$135)+(L156*Visualisation!$G$136)+(L177*Visualisation!$G$137)+(L198*Visualisation!$G$138)+(L219*Visualisation!$G$139)+(L240*Visualisation!$G$140)+(L261*Visualisation!$G$141),"-")</f>
        <v>0</v>
      </c>
      <c r="AL210" s="21">
        <f>IFERROR((M93*Visualisation!$G$133)+(M114*Visualisation!$G$134)+(M135*Visualisation!$G$135)+(M156*Visualisation!$G$136)+(M177*Visualisation!$G$137)+(M198*Visualisation!$G$138)+(M219*Visualisation!$G$139)+(M240*Visualisation!$G$140)+(M261*Visualisation!$G$141),"-")</f>
        <v>0</v>
      </c>
      <c r="AM210" s="21">
        <f>IFERROR((N93*Visualisation!$G$133)+(N114*Visualisation!$G$134)+(N135*Visualisation!$G$135)+(N156*Visualisation!$G$136)+(N177*Visualisation!$G$137)+(N198*Visualisation!$G$138)+(N219*Visualisation!$G$139)+(N240*Visualisation!$G$140)+(N261*Visualisation!$G$141),"-")</f>
        <v>0</v>
      </c>
      <c r="AN210" s="21">
        <f>IFERROR((O93*Visualisation!$G$133)+(O114*Visualisation!$G$134)+(O135*Visualisation!$G$135)+(O156*Visualisation!$G$136)+(O177*Visualisation!$G$137)+(O198*Visualisation!$G$138)+(O219*Visualisation!$G$139)+(O240*Visualisation!$G$140)+(O261*Visualisation!$G$141),"-")</f>
        <v>0</v>
      </c>
      <c r="AO210" s="21">
        <f>IFERROR((P93*Visualisation!$G$133)+(P114*Visualisation!$G$134)+(P135*Visualisation!$G$135)+(P156*Visualisation!$G$136)+(P177*Visualisation!$G$137)+(P198*Visualisation!$G$138)+(P219*Visualisation!$G$139)+(P240*Visualisation!$G$140)+(P261*Visualisation!$G$141),"-")</f>
        <v>0</v>
      </c>
      <c r="AP210" s="21">
        <f>IFERROR((Q93*Visualisation!$G$133)+(Q114*Visualisation!$G$134)+(Q135*Visualisation!$G$135)+(Q156*Visualisation!$G$136)+(Q177*Visualisation!$G$137)+(Q198*Visualisation!$G$138)+(Q219*Visualisation!$G$139)+(Q240*Visualisation!$G$140)+(Q261*Visualisation!$G$141),"-")</f>
        <v>0</v>
      </c>
      <c r="AQ210" s="202">
        <f>IFERROR((R93*Visualisation!$G$133)+(R114*Visualisation!$G$134)+(R135*Visualisation!$G$135)+(R156*Visualisation!$G$136)+(R177*Visualisation!$G$137)+(R198*Visualisation!$G$138)+(R219*Visualisation!$G$139)+(R240*Visualisation!$G$140)+(R261*Visualisation!$G$141),"-")</f>
        <v>0</v>
      </c>
      <c r="AR210" s="21">
        <f t="shared" si="22"/>
        <v>0</v>
      </c>
      <c r="AS210" s="11"/>
      <c r="AT210" s="11"/>
      <c r="AU210" s="11"/>
      <c r="AV210" s="251"/>
      <c r="AW210" s="11"/>
      <c r="AX210" s="11"/>
      <c r="AY210" s="206" t="s">
        <v>262</v>
      </c>
      <c r="AZ210" s="216" t="s">
        <v>65</v>
      </c>
      <c r="BA210" s="216" t="s">
        <v>66</v>
      </c>
      <c r="BB210" s="270" t="s">
        <v>67</v>
      </c>
      <c r="BC210" s="2"/>
      <c r="BD210" s="223" t="s">
        <v>68</v>
      </c>
      <c r="BE210" s="216" t="s">
        <v>69</v>
      </c>
      <c r="BF210" s="270" t="s">
        <v>286</v>
      </c>
      <c r="BG210" s="2"/>
      <c r="BH210" s="223" t="s">
        <v>287</v>
      </c>
      <c r="BI210" s="216" t="s">
        <v>288</v>
      </c>
      <c r="BJ210" s="270" t="s">
        <v>289</v>
      </c>
      <c r="BK210" s="2"/>
      <c r="BL210" s="223" t="s">
        <v>124</v>
      </c>
      <c r="BM210" s="216" t="s">
        <v>125</v>
      </c>
      <c r="BN210" s="270" t="s">
        <v>336</v>
      </c>
      <c r="BO210" s="2"/>
      <c r="BP210" s="223" t="s">
        <v>223</v>
      </c>
      <c r="BQ210" s="216" t="s">
        <v>224</v>
      </c>
      <c r="BR210" s="270" t="s">
        <v>225</v>
      </c>
      <c r="BS210" s="2"/>
      <c r="BT210" s="223" t="s">
        <v>226</v>
      </c>
      <c r="BU210" s="216" t="s">
        <v>227</v>
      </c>
      <c r="BV210" s="270" t="s">
        <v>228</v>
      </c>
      <c r="BX210" s="223" t="s">
        <v>229</v>
      </c>
      <c r="BY210" s="216" t="s">
        <v>373</v>
      </c>
      <c r="BZ210" s="270" t="s">
        <v>374</v>
      </c>
      <c r="CB210" s="223" t="s">
        <v>375</v>
      </c>
      <c r="CC210" s="216" t="s">
        <v>376</v>
      </c>
      <c r="CD210" s="270" t="s">
        <v>377</v>
      </c>
      <c r="CF210" s="223" t="s">
        <v>208</v>
      </c>
      <c r="CG210" s="216" t="s">
        <v>209</v>
      </c>
      <c r="CH210" s="270" t="s">
        <v>210</v>
      </c>
      <c r="CJ210" s="274" t="s">
        <v>15</v>
      </c>
      <c r="CK210" s="217" t="s">
        <v>126</v>
      </c>
      <c r="CL210" s="270" t="s">
        <v>237</v>
      </c>
      <c r="CN210" s="274" t="s">
        <v>238</v>
      </c>
      <c r="CO210" s="217" t="s">
        <v>239</v>
      </c>
      <c r="CP210" s="270" t="s">
        <v>240</v>
      </c>
      <c r="CR210" s="274" t="s">
        <v>241</v>
      </c>
      <c r="CS210" s="217" t="s">
        <v>54</v>
      </c>
      <c r="CT210" s="270" t="s">
        <v>20</v>
      </c>
      <c r="CV210" s="274" t="s">
        <v>21</v>
      </c>
      <c r="CW210" s="217" t="s">
        <v>22</v>
      </c>
      <c r="CX210" s="270" t="s">
        <v>23</v>
      </c>
      <c r="CZ210" s="274" t="s">
        <v>24</v>
      </c>
      <c r="DA210" s="217" t="s">
        <v>127</v>
      </c>
      <c r="DB210" s="270" t="s">
        <v>115</v>
      </c>
      <c r="DD210" s="223" t="s">
        <v>147</v>
      </c>
      <c r="DE210" s="216" t="s">
        <v>28</v>
      </c>
      <c r="DF210" s="270" t="s">
        <v>2</v>
      </c>
      <c r="DH210" s="223" t="s">
        <v>3</v>
      </c>
      <c r="DI210" s="216" t="s">
        <v>4</v>
      </c>
      <c r="DJ210" s="217" t="s">
        <v>64</v>
      </c>
      <c r="DO210" s="253"/>
    </row>
    <row r="211" spans="1:119" ht="15.75">
      <c r="A211" s="35" t="s">
        <v>294</v>
      </c>
      <c r="B211" s="159" t="s">
        <v>234</v>
      </c>
      <c r="C211" s="163">
        <f>IF((Visualisation!$I$70-Visualisation!E$70)&gt;0,(1-(EXP(-(((Visualisation!$I$70-Visualisation!E$70)^2)/(2*($T$206^2)))))),0)</f>
        <v>1.2496695729671603E-2</v>
      </c>
      <c r="D211" s="163">
        <f>IF((Visualisation!$I$70-Visualisation!F$70)&gt;0,(1-(EXP(-(((Visualisation!$I$70-Visualisation!F$70)^2)/(2*($T$206^2)))))),0)</f>
        <v>1.0622517418919841E-2</v>
      </c>
      <c r="E211" s="163">
        <f>IF((Visualisation!$I$70-Visualisation!G$70)&gt;0,(1-(EXP(-(((Visualisation!$I$70-Visualisation!G$70)^2)/(2*($T$206^2)))))),0)</f>
        <v>1.6128788056181231E-2</v>
      </c>
      <c r="F211" s="163">
        <f>IF((Visualisation!$I$70-Visualisation!H$70)&gt;0,(1-(EXP(-(((Visualisation!$I$70-Visualisation!H$70)^2)/(2*($T$206^2)))))),0)</f>
        <v>3.1016578577625076E-5</v>
      </c>
      <c r="G211" s="163">
        <f>IF((Visualisation!$I$70-Visualisation!I$70)&gt;0,(1-(EXP(-(((Visualisation!$I$70-Visualisation!I$70)^2)/(2*($T$206^2)))))),0)</f>
        <v>0</v>
      </c>
      <c r="H211" s="163">
        <f>IF((Visualisation!$I$70-Visualisation!J$70)&gt;0,(1-(EXP(-(((Visualisation!$I$70-Visualisation!J$70)^2)/(2*($T$206^2)))))),0)</f>
        <v>3.8809445778165141E-6</v>
      </c>
      <c r="I211" s="163">
        <f>IF((Visualisation!$I$70-Visualisation!K$70)&gt;0,(1-(EXP(-(((Visualisation!$I$70-Visualisation!K$70)^2)/(2*($T$206^2)))))),0)</f>
        <v>2.0163017887553369E-3</v>
      </c>
      <c r="J211" s="163">
        <f>IF((Visualisation!$I$70-Visualisation!L$70)&gt;0,(1-(EXP(-(((Visualisation!$I$70-Visualisation!L$70)^2)/(2*($T$206^2)))))),0)</f>
        <v>1.7597884062715563E-3</v>
      </c>
      <c r="K211" s="163">
        <f>IF((Visualisation!$I$70-Visualisation!M$70)&gt;0,(1-(EXP(-(((Visualisation!$I$70-Visualisation!M$70)^2)/(2*($T$206^2)))))),0)</f>
        <v>1.3117287317064852E-3</v>
      </c>
      <c r="L211" s="163">
        <f>IF((Visualisation!$I$70-Visualisation!N$70)&gt;0,(1-(EXP(-(((Visualisation!$I$70-Visualisation!N$70)^2)/(2*($T$206^2)))))),0)</f>
        <v>1.7917367557719333E-3</v>
      </c>
      <c r="M211" s="163">
        <f>IF((Visualisation!$I$70-Visualisation!O$70)&gt;0,(1-(EXP(-(((Visualisation!$I$70-Visualisation!O$70)^2)/(2*($T$206^2)))))),0)</f>
        <v>8.4931597846604756E-4</v>
      </c>
      <c r="N211" s="163">
        <f>IF((Visualisation!$I$70-Visualisation!P$70)&gt;0,(1-(EXP(-(((Visualisation!$I$70-Visualisation!P$70)^2)/(2*($T$206^2)))))),0)</f>
        <v>4.2857827415077043E-4</v>
      </c>
      <c r="O211" s="163">
        <f>IF((Visualisation!$I$70-Visualisation!Q$70)&gt;0,(1-(EXP(-(((Visualisation!$I$70-Visualisation!Q$70)^2)/(2*($T$206^2)))))),0)</f>
        <v>0.98825850281103245</v>
      </c>
      <c r="P211" s="163">
        <f>IF((Visualisation!$I$70-Visualisation!R$70)&gt;0,(1-(EXP(-(((Visualisation!$I$70-Visualisation!R$70)^2)/(2*($T$206^2)))))),0)</f>
        <v>1.0188247173140486E-2</v>
      </c>
      <c r="Q211" s="163">
        <f>IF((Visualisation!$I$70-Visualisation!S$70)&gt;0,(1-(EXP(-(((Visualisation!$I$70-Visualisation!S$70)^2)/(2*($T$206^2)))))),0)</f>
        <v>0</v>
      </c>
      <c r="R211" s="163">
        <f>IF((Visualisation!$I$70-Visualisation!T$70)&gt;0,(1-(EXP(-(((Visualisation!$I$70-Visualisation!T$70)^2)/(2*($T$206^2)))))),0)</f>
        <v>1.4108982057881025E-4</v>
      </c>
      <c r="V211" s="1"/>
      <c r="W211" s="249"/>
      <c r="X211" s="2"/>
      <c r="Y211" s="2"/>
      <c r="Z211" s="2"/>
      <c r="AA211" s="188" t="s">
        <v>193</v>
      </c>
      <c r="AB211" s="21">
        <f>IFERROR((C94*Visualisation!$G$133)+(C115*Visualisation!$G$134)+(C136*Visualisation!$G$135)+(C157*Visualisation!$G$136)+(C178*Visualisation!$G$137)+(C199*Visualisation!$G$138)+(C220*Visualisation!$G$139)+(C241*Visualisation!$G$140)+(C262*Visualisation!$G$141),"-")</f>
        <v>0</v>
      </c>
      <c r="AC211" s="21">
        <f>IFERROR((D94*Visualisation!$G$133)+(D115*Visualisation!$G$134)+(D136*Visualisation!$G$135)+(D157*Visualisation!$G$136)+(D178*Visualisation!$G$137)+(D199*Visualisation!$G$138)+(D220*Visualisation!$G$139)+(D241*Visualisation!$G$140)+(D262*Visualisation!$G$141),"-")</f>
        <v>0</v>
      </c>
      <c r="AD211" s="21">
        <f>IFERROR((E94*Visualisation!$G$133)+(E115*Visualisation!$G$134)+(E136*Visualisation!$G$135)+(E157*Visualisation!$G$136)+(E178*Visualisation!$G$137)+(E199*Visualisation!$G$138)+(E220*Visualisation!$G$139)+(E241*Visualisation!$G$140)+(E262*Visualisation!$G$141),"-")</f>
        <v>0</v>
      </c>
      <c r="AE211" s="21">
        <f>IFERROR((F94*Visualisation!$G$133)+(F115*Visualisation!$G$134)+(F136*Visualisation!$G$135)+(F157*Visualisation!$G$136)+(F178*Visualisation!$G$137)+(F199*Visualisation!$G$138)+(F220*Visualisation!$G$139)+(F241*Visualisation!$G$140)+(F262*Visualisation!$G$141),"-")</f>
        <v>0</v>
      </c>
      <c r="AF211" s="21">
        <f>IFERROR((G94*Visualisation!$G$133)+(G115*Visualisation!$G$134)+(G136*Visualisation!$G$135)+(G157*Visualisation!$G$136)+(G178*Visualisation!$G$137)+(G199*Visualisation!$G$138)+(G220*Visualisation!$G$139)+(G241*Visualisation!$G$140)+(G262*Visualisation!$G$141),"-")</f>
        <v>0</v>
      </c>
      <c r="AG211" s="21">
        <f>IFERROR((H94*Visualisation!$G$133)+(H115*Visualisation!$G$134)+(H136*Visualisation!$G$135)+(H157*Visualisation!$G$136)+(H178*Visualisation!$G$137)+(H199*Visualisation!$G$138)+(H220*Visualisation!$G$139)+(H241*Visualisation!$G$140)+(H262*Visualisation!$G$141),"-")</f>
        <v>0</v>
      </c>
      <c r="AH211" s="21">
        <f>IFERROR((I94*Visualisation!$G$133)+(I115*Visualisation!$G$134)+(I136*Visualisation!$G$135)+(I157*Visualisation!$G$136)+(I178*Visualisation!$G$137)+(I199*Visualisation!$G$138)+(I220*Visualisation!$G$139)+(I241*Visualisation!$G$140)+(I262*Visualisation!$G$141),"-")</f>
        <v>0</v>
      </c>
      <c r="AI211" s="21">
        <f>IFERROR((J94*Visualisation!$G$133)+(J115*Visualisation!$G$134)+(J136*Visualisation!$G$135)+(J157*Visualisation!$G$136)+(J178*Visualisation!$G$137)+(J199*Visualisation!$G$138)+(J220*Visualisation!$G$139)+(J241*Visualisation!$G$140)+(J262*Visualisation!$G$141),"-")</f>
        <v>0</v>
      </c>
      <c r="AJ211" s="21">
        <f>IFERROR((K94*Visualisation!$G$133)+(K115*Visualisation!$G$134)+(K136*Visualisation!$G$135)+(K157*Visualisation!$G$136)+(K178*Visualisation!$G$137)+(K199*Visualisation!$G$138)+(K220*Visualisation!$G$139)+(K241*Visualisation!$G$140)+(K262*Visualisation!$G$141),"-")</f>
        <v>0</v>
      </c>
      <c r="AK211" s="21">
        <f>IFERROR((L94*Visualisation!$G$133)+(L115*Visualisation!$G$134)+(L136*Visualisation!$G$135)+(L157*Visualisation!$G$136)+(L178*Visualisation!$G$137)+(L199*Visualisation!$G$138)+(L220*Visualisation!$G$139)+(L241*Visualisation!$G$140)+(L262*Visualisation!$G$141),"-")</f>
        <v>0</v>
      </c>
      <c r="AL211" s="21">
        <f>IFERROR((M94*Visualisation!$G$133)+(M115*Visualisation!$G$134)+(M136*Visualisation!$G$135)+(M157*Visualisation!$G$136)+(M178*Visualisation!$G$137)+(M199*Visualisation!$G$138)+(M220*Visualisation!$G$139)+(M241*Visualisation!$G$140)+(M262*Visualisation!$G$141),"-")</f>
        <v>0</v>
      </c>
      <c r="AM211" s="21">
        <f>IFERROR((N94*Visualisation!$G$133)+(N115*Visualisation!$G$134)+(N136*Visualisation!$G$135)+(N157*Visualisation!$G$136)+(N178*Visualisation!$G$137)+(N199*Visualisation!$G$138)+(N220*Visualisation!$G$139)+(N241*Visualisation!$G$140)+(N262*Visualisation!$G$141),"-")</f>
        <v>0</v>
      </c>
      <c r="AN211" s="21">
        <f>IFERROR((O94*Visualisation!$G$133)+(O115*Visualisation!$G$134)+(O136*Visualisation!$G$135)+(O157*Visualisation!$G$136)+(O178*Visualisation!$G$137)+(O199*Visualisation!$G$138)+(O220*Visualisation!$G$139)+(O241*Visualisation!$G$140)+(O262*Visualisation!$G$141),"-")</f>
        <v>0</v>
      </c>
      <c r="AO211" s="21">
        <f>IFERROR((P94*Visualisation!$G$133)+(P115*Visualisation!$G$134)+(P136*Visualisation!$G$135)+(P157*Visualisation!$G$136)+(P178*Visualisation!$G$137)+(P199*Visualisation!$G$138)+(P220*Visualisation!$G$139)+(P241*Visualisation!$G$140)+(P262*Visualisation!$G$141),"-")</f>
        <v>0</v>
      </c>
      <c r="AP211" s="21">
        <f>IFERROR((Q94*Visualisation!$G$133)+(Q115*Visualisation!$G$134)+(Q136*Visualisation!$G$135)+(Q157*Visualisation!$G$136)+(Q178*Visualisation!$G$137)+(Q199*Visualisation!$G$138)+(Q220*Visualisation!$G$139)+(Q241*Visualisation!$G$140)+(Q262*Visualisation!$G$141),"-")</f>
        <v>0</v>
      </c>
      <c r="AQ211" s="202">
        <f>IFERROR((R94*Visualisation!$G$133)+(R115*Visualisation!$G$134)+(R136*Visualisation!$G$135)+(R157*Visualisation!$G$136)+(R178*Visualisation!$G$137)+(R199*Visualisation!$G$138)+(R220*Visualisation!$G$139)+(R241*Visualisation!$G$140)+(R262*Visualisation!$G$141),"-")</f>
        <v>0</v>
      </c>
      <c r="AR211" s="21">
        <f t="shared" si="22"/>
        <v>0</v>
      </c>
      <c r="AS211" s="1"/>
      <c r="AT211" s="1"/>
      <c r="AU211" s="1"/>
      <c r="AV211" s="249"/>
      <c r="AX211" s="11"/>
      <c r="AY211" s="225" t="s">
        <v>254</v>
      </c>
      <c r="AZ211" s="21">
        <f>(($C$81*Visualisation!$Q$133)+($C$82*Visualisation!$Q$133)+($C$83*Visualisation!$Q$133)+($C$84*Visualisation!$Q$133)+($C$85*Visualisation!$Q$133)+($C$86*Visualisation!$Q$133)+($C$87*Visualisation!$Q$133)+($C$88*Visualisation!$Q$133)+($C$89*Visualisation!$Q$133)+($C$90*Visualisation!$Q$133)+($C$91*Visualisation!$Q$133)+($C$92*Visualisation!$Q$133)+($C$93*Visualisation!$Q$133)+($C$94*Visualisation!$Q$133)+($C$95*Visualisation!$Q$133)+($C$96*Visualisation!$Q$133))*$BD$86</f>
        <v>0</v>
      </c>
      <c r="BA211" s="21">
        <f>($C$81*Visualisation!$Q$133)+($D$81*Visualisation!$Q$133)+($E$81*Visualisation!$Q$133)+($F$81*Visualisation!$Q$133)+($G$81*Visualisation!$Q$133)+($H$81*Visualisation!$Q$133)+($I$81*Visualisation!$Q$133)+($J$81*Visualisation!$Q$133)+($K$81*Visualisation!$Q$133)+($L$81*Visualisation!$Q$133)+($M$81*Visualisation!$Q$133)+($N$81*Visualisation!$Q$133)+($O$81*Visualisation!$Q$133)+($P$81*Visualisation!$Q$133)+($Q$81*Visualisation!$Q$133)+($R$81*Visualisation!$Q$133)</f>
        <v>0</v>
      </c>
      <c r="BB211" s="21"/>
      <c r="BC211" s="21"/>
      <c r="BD211" s="21">
        <f>(($D$81*Visualisation!$Q$133)+($D$82*Visualisation!$Q$133)+($D$83*Visualisation!$Q$133)+($D$84*Visualisation!$Q$133)+($D$85*Visualisation!$Q$133)+($D$86*Visualisation!$Q$133)+($D$87*Visualisation!$Q$133)+($D$88*Visualisation!$Q$133)+($D$89*Visualisation!$Q$133)+($D$90*Visualisation!$Q$133)+($D$91*Visualisation!$Q$133)+($D$92*Visualisation!$Q$133)+($D$93*Visualisation!$Q$133)+($D$94*Visualisation!$Q$133)+($D$95*Visualisation!$Q$133)+($D$96*Visualisation!$Q$133))*$BD$86</f>
        <v>0</v>
      </c>
      <c r="BE211" s="21">
        <f>($C$82*Visualisation!$Q$133)+($D$82*Visualisation!$Q$133)+($E$82*Visualisation!$Q$133)+($F$82*Visualisation!$Q$133)+($G$82*Visualisation!$Q$133)+($H$82*Visualisation!$Q$133)+($I$82*Visualisation!$Q$133)+($J$82*Visualisation!$Q$133)+($K$82*Visualisation!$Q$133)+($L$82*Visualisation!$Q$133)+($M$82*Visualisation!$Q$133)+($N$82*Visualisation!$Q$133)+($O$82*Visualisation!$Q$133)+($P$82*Visualisation!$Q$133)+($Q$82*Visualisation!$Q$133)+($R$82*Visualisation!$Q$133)</f>
        <v>0</v>
      </c>
      <c r="BF211" s="21"/>
      <c r="BG211" s="21"/>
      <c r="BH211" s="21">
        <f>(($E$81*Visualisation!$Q$133)+($E$82*Visualisation!$Q$133)+($E$83*Visualisation!$Q$133)+($E$84*Visualisation!$Q$133)+($E$85*Visualisation!$Q$133)+($E$86*Visualisation!$Q$133)+($E$87*Visualisation!$Q$133)+($E$88*Visualisation!$Q$133)+($E$89*Visualisation!$Q$133)+($E$90*Visualisation!$Q$133)+($E$91*Visualisation!$Q$133)+($E$92*Visualisation!$Q$133)+($E$93*Visualisation!$Q$133)+($E$94*Visualisation!$Q$133)+($E$95*Visualisation!$Q$133)+($E$96*Visualisation!$Q$133))*$BD$86</f>
        <v>0</v>
      </c>
      <c r="BI211" s="21">
        <f>($C$83*Visualisation!$Q$133)+($D$83*Visualisation!$Q$133)+($E$83*Visualisation!$Q$133)+($F$83*Visualisation!$Q$133)+($G$83*Visualisation!$Q$133)+($H$83*Visualisation!$Q$133)+($I$83*Visualisation!$Q$133)+($J$83*Visualisation!$Q$133)+($K$83*Visualisation!$Q$133)+($L$83*Visualisation!$Q$133)+($M$83*Visualisation!$Q$133)+($N$83*Visualisation!$Q$133)+($O$83*Visualisation!$Q$133)+($P$83*Visualisation!$Q$133)+($Q$83*Visualisation!$Q$133)+($R$83*Visualisation!$Q$133)</f>
        <v>0</v>
      </c>
      <c r="BJ211" s="21"/>
      <c r="BK211" s="21"/>
      <c r="BL211" s="21">
        <f>(($F$81*Visualisation!$Q$133)+($F$82*Visualisation!$Q$133)+($F$83*Visualisation!$Q$133)+($F$84*Visualisation!$Q$133)+($F$85*Visualisation!$Q$133)+($F$86*Visualisation!$Q$133)+($F$87*Visualisation!$Q$133)+($F$88*Visualisation!$Q$133)+($F$89*Visualisation!$Q$133)+($F$90*Visualisation!$Q$133)+($F$91*Visualisation!$Q$133)+($F$92*Visualisation!$Q$133)+($F$93*Visualisation!$Q$133)+($F$94*Visualisation!$Q$133)+($F$95*Visualisation!$Q$133)+($F$96*Visualisation!$Q$133))*$BD$86</f>
        <v>0</v>
      </c>
      <c r="BM211" s="21">
        <f>($C$84*Visualisation!$Q$133)+($D$84*Visualisation!$Q$133)+($E$84*Visualisation!$Q$133)+($F$84*Visualisation!$Q$133)+($G$84*Visualisation!$Q$133)+($H$84*Visualisation!$Q$133)+($I$84*Visualisation!$Q$133)+($J$84*Visualisation!$Q$133)+($K$84*Visualisation!$Q$133)+($L$84*Visualisation!$Q$133)+($M$84*Visualisation!$Q$133)+($N$84*Visualisation!$Q$133)+($O$84*Visualisation!$Q$133)+($P$84*Visualisation!$Q$133)+($Q$84*Visualisation!$Q$133)+($R$84*Visualisation!$Q$133)</f>
        <v>0</v>
      </c>
      <c r="BN211" s="21"/>
      <c r="BO211" s="21"/>
      <c r="BP211" s="21">
        <f>(($G$81*Visualisation!$Q$133)+($G$82*Visualisation!$Q$133)+($G$83*Visualisation!$Q$133)+($G$84*Visualisation!$Q$133)+($G$85*Visualisation!$Q$133)+($G$86*Visualisation!$Q$133)+($G$87*Visualisation!$Q$133)+($G$88*Visualisation!$Q$133)+($G$89*Visualisation!$Q$133)+($G$90*Visualisation!$Q$133)+($G$91*Visualisation!$Q$133)+($G$92*Visualisation!$Q$133)+($G$93*Visualisation!$Q$133)+($G$94*Visualisation!$Q$133)+($G$95*Visualisation!$Q$133)+($G$96*Visualisation!$Q$133))*$BD$86</f>
        <v>0</v>
      </c>
      <c r="BQ211" s="21">
        <f>($C$85*Visualisation!$Q$133)+($D$85*Visualisation!$Q$133)+($E$85*Visualisation!$Q$133)+($F$85*Visualisation!$Q$133)+($G$85*Visualisation!$Q$133)+($H$85*Visualisation!$Q$133)+($I$85*Visualisation!$Q$133)+($J$85*Visualisation!$Q$133)+($K$85*Visualisation!$Q$133)+($L$85*Visualisation!$Q$133)+($M$85*Visualisation!$Q$133)+($N$85*Visualisation!$Q$133)+($O$85*Visualisation!$Q$133)+($P$85*Visualisation!$Q$133)+($Q$85*Visualisation!$Q$133)+($R$85*Visualisation!$Q$133)</f>
        <v>0</v>
      </c>
      <c r="BR211" s="21"/>
      <c r="BS211" s="21"/>
      <c r="BT211" s="21">
        <f>(($H$81*Visualisation!$Q$133)+($H$82*Visualisation!$Q$133)+($H$83*Visualisation!$Q$133)+($H$84*Visualisation!$Q$133)+($H$85*Visualisation!$Q$133)+($H$86*Visualisation!$Q$133)+($H$87*Visualisation!$Q$133)+($H$88*Visualisation!$Q$133)+($H$89*Visualisation!$Q$133)+($H$90*Visualisation!$Q$133)+($H$91*Visualisation!$Q$133)+($H$92*Visualisation!$Q$133)+($H$93*Visualisation!$Q$133)+($H$94*Visualisation!$Q$133)+($H$95*Visualisation!$Q$133)+($H$96*Visualisation!$Q$133))*$BD$86</f>
        <v>0</v>
      </c>
      <c r="BU211" s="21">
        <f>($C$86*Visualisation!$Q$133)+($D$86*Visualisation!$Q$133)+($E$86*Visualisation!$Q$133)+($F$86*Visualisation!$Q$133)+($G$86*Visualisation!$Q$133)+($H$86*Visualisation!$Q$133)+($I$86*Visualisation!$Q$133)+($J$86*Visualisation!$Q$133)+($K$86*Visualisation!$Q$133)+($L$86*Visualisation!$Q$133)+($M$86*Visualisation!$Q$133)+($N$86*Visualisation!$Q$133)+($O$86*Visualisation!$Q$133)+($P$86*Visualisation!$Q$133)+($Q$86*Visualisation!$Q$133)+($R$86*Visualisation!$Q$133)</f>
        <v>0</v>
      </c>
      <c r="BV211" s="21"/>
      <c r="BW211" s="21"/>
      <c r="BX211" s="21">
        <f>(($I$81*Visualisation!$Q$133)+($I$82*Visualisation!$Q$133)+($I$83*Visualisation!$Q$133)+($I$84*Visualisation!$Q$133)+($I$85*Visualisation!$Q$133)+($I$86*Visualisation!$Q$133)+($I$87*Visualisation!$Q$133)+($I$88*Visualisation!$Q$133)+($I$89*Visualisation!$Q$133)+($I$90*Visualisation!$Q$133)+($I$91*Visualisation!$Q$133)+($I$92*Visualisation!$Q$133)+($I$93*Visualisation!$Q$133)+($I$94*Visualisation!$Q$133)+($I$95*Visualisation!$Q$133)+($I$96*Visualisation!$Q$133))*$BD$86</f>
        <v>0</v>
      </c>
      <c r="BY211" s="21">
        <f>($C$87*Visualisation!$Q$133)+($D$87*Visualisation!$Q$133)+($E$87*Visualisation!$Q$133)+($F$87*Visualisation!$Q$133)+($G$87*Visualisation!$Q$133)+($H$87*Visualisation!$Q$133)+($I$87*Visualisation!$Q$133)+($J$87*Visualisation!$Q$133)+($K$87*Visualisation!$Q$133)+($L$87*Visualisation!$Q$133)+($M$87*Visualisation!$Q$133)+($N$87*Visualisation!$Q$133)+($O$87*Visualisation!$Q$133)+($P$87*Visualisation!$Q$133)+($Q$87*Visualisation!$Q$133)+($R$87*Visualisation!$Q$133)</f>
        <v>0</v>
      </c>
      <c r="BZ211" s="2"/>
      <c r="CB211" s="21">
        <f>(($J$81*Visualisation!$Q$133)+($J$82*Visualisation!$Q$133)+($J$83*Visualisation!$Q$133)+($J$84*Visualisation!$Q$133)+($J$85*Visualisation!$Q$133)+($J$86*Visualisation!$Q$133)+($J$87*Visualisation!$Q$133)+($J$88*Visualisation!$Q$133)+($J$89*Visualisation!$Q$133)+($J$90*Visualisation!$Q$133)+($J$91*Visualisation!$Q$133)+($J$92*Visualisation!$Q$133)+($J$93*Visualisation!$Q$133)+($J$94*Visualisation!$Q$133)+($J$95*Visualisation!$Q$133)+($J$96*Visualisation!$Q$133))*$BD$86</f>
        <v>0</v>
      </c>
      <c r="CC211" s="21">
        <f>($C$88*Visualisation!$Q$133)+($D$88*Visualisation!$Q$133)+($E$88*Visualisation!$Q$133)+($F$88*Visualisation!$Q$133)+($G$88*Visualisation!$Q$133)+($H$88*Visualisation!$Q$133)+($I$88*Visualisation!$Q$133)+($J$88*Visualisation!$Q$133)+($K$88*Visualisation!$Q$133)+($L$88*Visualisation!$Q$133)+($M$88*Visualisation!$Q$133)+($N$88*Visualisation!$Q$133)+($O$88*Visualisation!$Q$133)+($P$88*Visualisation!$Q$133)+($Q$88*Visualisation!$Q$133)+($R$88*Visualisation!$Q$133)</f>
        <v>0</v>
      </c>
      <c r="CD211" s="2"/>
      <c r="CF211" s="21">
        <f>(($K$81*Visualisation!$Q$133)+($K$82*Visualisation!$Q$133)+($K$83*Visualisation!$Q$133)+($K$84*Visualisation!$Q$133)+($K$85*Visualisation!$Q$133)+($K$86*Visualisation!$Q$133)+($K$87*Visualisation!$Q$133)+($K$88*Visualisation!$Q$133)+($K$89*Visualisation!$Q$133)+($K$90*Visualisation!$Q$133)+($K$91*Visualisation!$Q$133)+($K$92*Visualisation!$Q$133)+($K$93*Visualisation!$Q$133)+($K$94*Visualisation!$Q$133)+($K$95*Visualisation!$Q$133)+($K$96*Visualisation!$Q$133))*$BD$86</f>
        <v>0</v>
      </c>
      <c r="CG211" s="21">
        <f>($C$89*Visualisation!$Q$133)+($D$89*Visualisation!$Q$133)+($E$89*Visualisation!$Q$133)+($F$89*Visualisation!$Q$133)+($G$89*Visualisation!$Q$133)+($H$89*Visualisation!$Q$133)+($I$89*Visualisation!$Q$133)+($J$89*Visualisation!$Q$133)+($K$89*Visualisation!$Q$133)+($L$89*Visualisation!$Q$133)+($M$89*Visualisation!$Q$133)+($N$89*Visualisation!$Q$133)+($O$89*Visualisation!$Q$133)+($P$89*Visualisation!$Q$133)+($Q$89*Visualisation!$Q$133)+($R$89*Visualisation!$Q$133)</f>
        <v>0</v>
      </c>
      <c r="CH211" s="2"/>
      <c r="CJ211" s="21">
        <f>(($L$81*Visualisation!$Q$133)+($L$82*Visualisation!$Q$133)+($L$83*Visualisation!$Q$133)+($L$84*Visualisation!$Q$133)+($L$85*Visualisation!$Q$133)+($L$86*Visualisation!$Q$133)+($L$87*Visualisation!$Q$133)+($L$88*Visualisation!$Q$133)+($L$89*Visualisation!$Q$133)+($L$90*Visualisation!$Q$133)+($L$91*Visualisation!$Q$133)+($L$92*Visualisation!$Q$133)+($L$93*Visualisation!$Q$133)+($L$94*Visualisation!$Q$133)+($L$95*Visualisation!$Q$133)+($L$96*Visualisation!$Q$133))*$BD$86</f>
        <v>0</v>
      </c>
      <c r="CK211" s="21">
        <f>($C$90*Visualisation!$Q$133)+($D$90*Visualisation!$Q$133)+($E$90*Visualisation!$Q$133)+($F$90*Visualisation!$Q$133)+($G$90*Visualisation!$Q$133)+($H$90*Visualisation!$Q$133)+($I$90*Visualisation!$Q$133)+($J$90*Visualisation!$Q$133)+($K$90*Visualisation!$Q$133)+($L$90*Visualisation!$Q$133)+($M$90*Visualisation!$Q$133)+($N$90*Visualisation!$Q$133)+($O$90*Visualisation!$Q$133)+($P$90*Visualisation!$Q$133)+($Q$90*Visualisation!$Q$133)+($R$90*Visualisation!$Q$133)</f>
        <v>0</v>
      </c>
      <c r="CL211" s="2"/>
      <c r="CN211" s="21">
        <f>(($M$81*Visualisation!$Q$133)+($M$82*Visualisation!$Q$133)+($M$83*Visualisation!$Q$133)+($M$84*Visualisation!$Q$133)+($M$85*Visualisation!$Q$133)+($M$86*Visualisation!$Q$133)+($M$87*Visualisation!$Q$133)+($M$88*Visualisation!$Q$133)+($M$89*Visualisation!$Q$133)+($M$90*Visualisation!$Q$133)+($M$91*Visualisation!$Q$133)+($M$92*Visualisation!$Q$133)+($M$93*Visualisation!$Q$133)+($M$94*Visualisation!$Q$133)+($M$95*Visualisation!$Q$133)+($M$96*Visualisation!$Q$133))*$BD$86</f>
        <v>0</v>
      </c>
      <c r="CO211" s="21">
        <f>($C$91*Visualisation!$Q$133)+($D$91*Visualisation!$Q$133)+($E$91*Visualisation!$Q$133)+($F$91*Visualisation!$Q$133)+($G$91*Visualisation!$Q$133)+($H$91*Visualisation!$Q$133)+($I$91*Visualisation!$Q$133)+($J$91*Visualisation!$Q$133)+($K$91*Visualisation!$Q$133)+($L$91*Visualisation!$Q$133)+($M$91*Visualisation!$Q$133)+($N$91*Visualisation!$Q$133)+($O$91*Visualisation!$Q$133)+($P$91*Visualisation!$Q$133)+($Q$91*Visualisation!$Q$133)+($R$91*Visualisation!$Q$133)</f>
        <v>0</v>
      </c>
      <c r="CP211" s="2"/>
      <c r="CR211" s="21">
        <f>(($N$81*Visualisation!$Q$133)+($N$82*Visualisation!$Q$133)+($N$83*Visualisation!$Q$133)+($N$84*Visualisation!$Q$133)+($N$85*Visualisation!$Q$133)+($N$86*Visualisation!$Q$133)+($N$87*Visualisation!$Q$133)+($N$88*Visualisation!$Q$133)+($N$89*Visualisation!$Q$133)+($N$90*Visualisation!$Q$133)+($N$91*Visualisation!$Q$133)+($N$92*Visualisation!$Q$133)+($N$93*Visualisation!$Q$133)+($N$94*Visualisation!$Q$133)+($N$95*Visualisation!$Q$133)+($N$96*Visualisation!$Q$133))*$BD$86</f>
        <v>0</v>
      </c>
      <c r="CS211" s="21">
        <f>($C$92*Visualisation!$Q$133)+($D$92*Visualisation!$Q$133)+($E$92*Visualisation!$Q$133)+($F$92*Visualisation!$Q$133)+($G$92*Visualisation!$Q$133)+($H$92*Visualisation!$Q$133)+($I$92*Visualisation!$Q$133)+($J$92*Visualisation!$Q$133)+($K$92*Visualisation!$Q$133)+($L$92*Visualisation!$Q$133)+($M$92*Visualisation!$Q$133)+($N$92*Visualisation!$Q$133)+($O$92*Visualisation!$Q$133)+($P$92*Visualisation!$Q$133)+($Q$92*Visualisation!$Q$133)+($R$92*Visualisation!$Q$133)</f>
        <v>0</v>
      </c>
      <c r="CT211" s="2"/>
      <c r="CV211" s="21">
        <f>(($O$81*Visualisation!$Q$133)+($O$82*Visualisation!$Q$133)+($O$83*Visualisation!$Q$133)+($O$84*Visualisation!$Q$133)+($O$85*Visualisation!$Q$133)+($O$86*Visualisation!$Q$133)+($O$87*Visualisation!$Q$133)+($O$88*Visualisation!$Q$133)+($O$89*Visualisation!$Q$133)+($O$90*Visualisation!$Q$133)+($O$91*Visualisation!$Q$133)+($O$92*Visualisation!$Q$133)+($O$93*Visualisation!$Q$133)+($O$94*Visualisation!$Q$133)+($O$95*Visualisation!$Q$133)+($O$96*Visualisation!$Q$133))*$BD$86</f>
        <v>0</v>
      </c>
      <c r="CW211" s="21">
        <f>($C$93*Visualisation!$Q$133)+($D$93*Visualisation!$Q$133)+($E$93*Visualisation!$Q$133)+($F$93*Visualisation!$Q$133)+($G$93*Visualisation!$Q$133)+($H$93*Visualisation!$Q$133)+($I$93*Visualisation!$Q$133)+($J$93*Visualisation!$Q$133)+($K$93*Visualisation!$Q$133)+($L$93*Visualisation!$Q$133)+($M$93*Visualisation!$Q$133)+($N$93*Visualisation!$Q$133)+($O$93*Visualisation!$Q$133)+($P$93*Visualisation!$Q$133)+($Q$93*Visualisation!$Q$133)+($R$93*Visualisation!$Q$133)</f>
        <v>0</v>
      </c>
      <c r="CX211" s="2"/>
      <c r="CZ211" s="21">
        <f>(($P$81*Visualisation!$Q$133)+($P$82*Visualisation!$Q$133)+($P$83*Visualisation!$Q$133)+($P$84*Visualisation!$Q$133)+($P$85*Visualisation!$Q$133)+($P$86*Visualisation!$Q$133)+($P$87*Visualisation!$Q$133)+($P$88*Visualisation!$Q$133)+($P$89*Visualisation!$Q$133)+($P$90*Visualisation!$Q$133)+($P$91*Visualisation!$Q$133)+($P$92*Visualisation!$Q$133)+($P$93*Visualisation!$Q$133)+($P$94*Visualisation!$Q$133)+($P$95*Visualisation!$Q$133)+($P$96*Visualisation!$Q$133))*$BD$86</f>
        <v>0</v>
      </c>
      <c r="DA211" s="21">
        <f>($C$94*Visualisation!$Q$133)+($D$94*Visualisation!$Q$133)+($E$94*Visualisation!$Q$133)+($F$94*Visualisation!$Q$133)+($G$94*Visualisation!$Q$133)+($H$94*Visualisation!$Q$133)+($I$94*Visualisation!$Q$133)+($J$94*Visualisation!$Q$133)+($K$94*Visualisation!$Q$133)+($L$94*Visualisation!$Q$133)+($M$94*Visualisation!$Q$133)+($N$94*Visualisation!$Q$133)+($O$94*Visualisation!$Q$133)+($P$94*Visualisation!$Q$133)+($Q$94*Visualisation!$Q$133)+($R$94*Visualisation!$Q$133)</f>
        <v>0</v>
      </c>
      <c r="DB211" s="2"/>
      <c r="DD211" s="21">
        <f>(($Q$81*Visualisation!$Q$133)+($Q$82*Visualisation!$Q$133)+($Q$83*Visualisation!$Q$133)+($Q$84*Visualisation!$Q$133)+($Q$85*Visualisation!$Q$133)+($Q$86*Visualisation!$Q$133)+($Q$87*Visualisation!$Q$133)+($Q$88*Visualisation!$Q$133)+($Q$89*Visualisation!$Q$133)+($Q$90*Visualisation!$Q$133)+($Q$91*Visualisation!$Q$133)+($Q$92*Visualisation!$Q$133)+($Q$93*Visualisation!$Q$133)+($Q$94*Visualisation!$Q$133)+($Q$95*Visualisation!$Q$133)+($Q$96*Visualisation!$Q$133))*$BD$86</f>
        <v>0</v>
      </c>
      <c r="DE211" s="21">
        <f>($C$95*Visualisation!$Q$133)+($D$95*Visualisation!$Q$133)+($E$95*Visualisation!$Q$133)+($F$95*Visualisation!$Q$133)+($G$95*Visualisation!$Q$133)+($H$95*Visualisation!$Q$133)+($I$95*Visualisation!$Q$133)+($J$95*Visualisation!$Q$133)+($K$95*Visualisation!$Q$133)+($L$95*Visualisation!$Q$133)+($M$95*Visualisation!$Q$133)+($N$95*Visualisation!$Q$133)+($O$95*Visualisation!$Q$133)+($P$95*Visualisation!$Q$133)+($Q$95*Visualisation!$Q$133)+($R$95*Visualisation!$Q$133)</f>
        <v>0</v>
      </c>
      <c r="DF211" s="2"/>
      <c r="DH211" s="21">
        <f>(($R$81*Visualisation!$Q$133)+($R$82*Visualisation!$Q$133)+($R$83*Visualisation!$Q$133)+($R$84*Visualisation!$Q$133)+($R$85*Visualisation!$Q$133)+($R$86*Visualisation!$Q$133)+($R$87*Visualisation!$Q$133)+($R$88*Visualisation!$Q$133)+($R$89*Visualisation!$Q$133)+($R$90*Visualisation!$Q$133)+($R$91*Visualisation!$Q$133)+($R$92*Visualisation!$Q$133)+($R$93*Visualisation!$Q$133)+($R$94*Visualisation!$Q$133)+($R$95*Visualisation!$Q$133)+($R$96*Visualisation!$Q$133))*$BD$86</f>
        <v>0</v>
      </c>
      <c r="DI211" s="21">
        <f>($C$96*Visualisation!$Q$133)+($D$96*Visualisation!$Q$133)+($E$96*Visualisation!$Q$133)+($F$96*Visualisation!$Q$133)+($G$96*Visualisation!$Q$133)+($H$96*Visualisation!$Q$133)+($I$96*Visualisation!$Q$133)+($J$96*Visualisation!$Q$133)+($K$96*Visualisation!$Q$133)+($L$96*Visualisation!$Q$133)+($M$96*Visualisation!$Q$133)+($N$96*Visualisation!$Q$133)+($O$96*Visualisation!$Q$133)+($P$96*Visualisation!$Q$133)+($Q$96*Visualisation!$Q$133)+($R$96*Visualisation!$Q$133)</f>
        <v>0</v>
      </c>
      <c r="DJ211" s="2"/>
      <c r="DO211" s="253"/>
    </row>
    <row r="212" spans="1:119" ht="15.75">
      <c r="A212" s="35" t="s">
        <v>203</v>
      </c>
      <c r="B212" s="159" t="s">
        <v>235</v>
      </c>
      <c r="C212" s="163">
        <f>IF((Visualisation!$J$70-Visualisation!E$70)&gt;0,(1-(EXP(-(((Visualisation!$J$70-Visualisation!E$70)^2)/(2*($T$206^2)))))),0)</f>
        <v>1.206411939070362E-2</v>
      </c>
      <c r="D212" s="163">
        <f>IF((Visualisation!$J$70-Visualisation!F$70)&gt;0,(1-(EXP(-(((Visualisation!$J$70-Visualisation!F$70)^2)/(2*($T$206^2)))))),0)</f>
        <v>1.0223435973612305E-2</v>
      </c>
      <c r="E212" s="163">
        <f>IF((Visualisation!$J$70-Visualisation!G$70)&gt;0,(1-(EXP(-(((Visualisation!$J$70-Visualisation!G$70)^2)/(2*($T$206^2)))))),0)</f>
        <v>1.5638171959123426E-2</v>
      </c>
      <c r="F212" s="163">
        <f>IF((Visualisation!$J$70-Visualisation!H$70)&gt;0,(1-(EXP(-(((Visualisation!$J$70-Visualisation!H$70)^2)/(2*($T$206^2)))))),0)</f>
        <v>1.2954753653815487E-5</v>
      </c>
      <c r="G212" s="163">
        <f>IF((Visualisation!$J$70-Visualisation!I$70)&gt;0,(1-(EXP(-(((Visualisation!$J$70-Visualisation!I$70)^2)/(2*($T$206^2)))))),0)</f>
        <v>0</v>
      </c>
      <c r="H212" s="163">
        <f>IF((Visualisation!$J$70-Visualisation!J$70)&gt;0,(1-(EXP(-(((Visualisation!$J$70-Visualisation!J$70)^2)/(2*($T$206^2)))))),0)</f>
        <v>0</v>
      </c>
      <c r="I212" s="163">
        <f>IF((Visualisation!$J$70-Visualisation!K$70)&gt;0,(1-(EXP(-(((Visualisation!$J$70-Visualisation!K$70)^2)/(2*($T$206^2)))))),0)</f>
        <v>1.8435075943028512E-3</v>
      </c>
      <c r="J212" s="163">
        <f>IF((Visualisation!$J$70-Visualisation!L$70)&gt;0,(1-(EXP(-(((Visualisation!$J$70-Visualisation!L$70)^2)/(2*($T$206^2)))))),0)</f>
        <v>1.5985842726825572E-3</v>
      </c>
      <c r="K212" s="163">
        <f>IF((Visualisation!$J$70-Visualisation!M$70)&gt;0,(1-(EXP(-(((Visualisation!$J$70-Visualisation!M$70)^2)/(2*($T$206^2)))))),0)</f>
        <v>1.1730363051267734E-3</v>
      </c>
      <c r="L212" s="163">
        <f>IF((Visualisation!$J$70-Visualisation!N$70)&gt;0,(1-(EXP(-(((Visualisation!$J$70-Visualisation!N$70)^2)/(2*($T$206^2)))))),0)</f>
        <v>1.6290446430750061E-3</v>
      </c>
      <c r="M212" s="163">
        <f>IF((Visualisation!$J$70-Visualisation!O$70)&gt;0,(1-(EXP(-(((Visualisation!$J$70-Visualisation!O$70)^2)/(2*($T$206^2)))))),0)</f>
        <v>7.3843633932602071E-4</v>
      </c>
      <c r="N212" s="163">
        <f>IF((Visualisation!$J$70-Visualisation!P$70)&gt;0,(1-(EXP(-(((Visualisation!$J$70-Visualisation!P$70)^2)/(2*($T$206^2)))))),0)</f>
        <v>3.5091381790053333E-4</v>
      </c>
      <c r="O212" s="163">
        <f>IF((Visualisation!$J$70-Visualisation!Q$70)&gt;0,(1-(EXP(-(((Visualisation!$J$70-Visualisation!Q$70)^2)/(2*($T$206^2)))))),0)</f>
        <v>0.98816061211904149</v>
      </c>
      <c r="P212" s="163">
        <f>IF((Visualisation!$J$70-Visualisation!R$70)&gt;0,(1-(EXP(-(((Visualisation!$J$70-Visualisation!R$70)^2)/(2*($T$206^2)))))),0)</f>
        <v>9.7973611755750589E-3</v>
      </c>
      <c r="Q212" s="163">
        <f>IF((Visualisation!$J$70-Visualisation!S$70)&gt;0,(1-(EXP(-(((Visualisation!$J$70-Visualisation!S$70)^2)/(2*($T$206^2)))))),0)</f>
        <v>0</v>
      </c>
      <c r="R212" s="163">
        <f>IF((Visualisation!$J$70-Visualisation!T$70)&gt;0,(1-(EXP(-(((Visualisation!$J$70-Visualisation!T$70)^2)/(2*($T$206^2)))))),0)</f>
        <v>9.8174135289341713E-5</v>
      </c>
      <c r="V212" s="19"/>
      <c r="W212" s="256"/>
      <c r="X212" s="2"/>
      <c r="Y212" s="2"/>
      <c r="Z212" s="2"/>
      <c r="AA212" s="188" t="s">
        <v>194</v>
      </c>
      <c r="AB212" s="21">
        <f>IFERROR((C95*Visualisation!$G$133)+(C116*Visualisation!$G$134)+(C137*Visualisation!$G$135)+(C158*Visualisation!$G$136)+(C179*Visualisation!$G$137)+(C200*Visualisation!$G$138)+(C221*Visualisation!$G$139)+(C242*Visualisation!$G$140)+(C263*Visualisation!$G$141),"-")</f>
        <v>0</v>
      </c>
      <c r="AC212" s="21">
        <f>IFERROR((D95*Visualisation!$G$133)+(D116*Visualisation!$G$134)+(D137*Visualisation!$G$135)+(D158*Visualisation!$G$136)+(D179*Visualisation!$G$137)+(D200*Visualisation!$G$138)+(D221*Visualisation!$G$139)+(D242*Visualisation!$G$140)+(D263*Visualisation!$G$141),"-")</f>
        <v>0</v>
      </c>
      <c r="AD212" s="21">
        <f>IFERROR((E95*Visualisation!$G$133)+(E116*Visualisation!$G$134)+(E137*Visualisation!$G$135)+(E158*Visualisation!$G$136)+(E179*Visualisation!$G$137)+(E200*Visualisation!$G$138)+(E221*Visualisation!$G$139)+(E242*Visualisation!$G$140)+(E263*Visualisation!$G$141),"-")</f>
        <v>0</v>
      </c>
      <c r="AE212" s="21">
        <f>IFERROR((F95*Visualisation!$G$133)+(F116*Visualisation!$G$134)+(F137*Visualisation!$G$135)+(F158*Visualisation!$G$136)+(F179*Visualisation!$G$137)+(F200*Visualisation!$G$138)+(F221*Visualisation!$G$139)+(F242*Visualisation!$G$140)+(F263*Visualisation!$G$141),"-")</f>
        <v>0</v>
      </c>
      <c r="AF212" s="21">
        <f>IFERROR((G95*Visualisation!$G$133)+(G116*Visualisation!$G$134)+(G137*Visualisation!$G$135)+(G158*Visualisation!$G$136)+(G179*Visualisation!$G$137)+(G200*Visualisation!$G$138)+(G221*Visualisation!$G$139)+(G242*Visualisation!$G$140)+(G263*Visualisation!$G$141),"-")</f>
        <v>0</v>
      </c>
      <c r="AG212" s="21">
        <f>IFERROR((H95*Visualisation!$G$133)+(H116*Visualisation!$G$134)+(H137*Visualisation!$G$135)+(H158*Visualisation!$G$136)+(H179*Visualisation!$G$137)+(H200*Visualisation!$G$138)+(H221*Visualisation!$G$139)+(H242*Visualisation!$G$140)+(H263*Visualisation!$G$141),"-")</f>
        <v>0</v>
      </c>
      <c r="AH212" s="21">
        <f>IFERROR((I95*Visualisation!$G$133)+(I116*Visualisation!$G$134)+(I137*Visualisation!$G$135)+(I158*Visualisation!$G$136)+(I179*Visualisation!$G$137)+(I200*Visualisation!$G$138)+(I221*Visualisation!$G$139)+(I242*Visualisation!$G$140)+(I263*Visualisation!$G$141),"-")</f>
        <v>0</v>
      </c>
      <c r="AI212" s="21">
        <f>IFERROR((J95*Visualisation!$G$133)+(J116*Visualisation!$G$134)+(J137*Visualisation!$G$135)+(J158*Visualisation!$G$136)+(J179*Visualisation!$G$137)+(J200*Visualisation!$G$138)+(J221*Visualisation!$G$139)+(J242*Visualisation!$G$140)+(J263*Visualisation!$G$141),"-")</f>
        <v>0</v>
      </c>
      <c r="AJ212" s="21">
        <f>IFERROR((K95*Visualisation!$G$133)+(K116*Visualisation!$G$134)+(K137*Visualisation!$G$135)+(K158*Visualisation!$G$136)+(K179*Visualisation!$G$137)+(K200*Visualisation!$G$138)+(K221*Visualisation!$G$139)+(K242*Visualisation!$G$140)+(K263*Visualisation!$G$141),"-")</f>
        <v>0</v>
      </c>
      <c r="AK212" s="21">
        <f>IFERROR((L95*Visualisation!$G$133)+(L116*Visualisation!$G$134)+(L137*Visualisation!$G$135)+(L158*Visualisation!$G$136)+(L179*Visualisation!$G$137)+(L200*Visualisation!$G$138)+(L221*Visualisation!$G$139)+(L242*Visualisation!$G$140)+(L263*Visualisation!$G$141),"-")</f>
        <v>0</v>
      </c>
      <c r="AL212" s="21">
        <f>IFERROR((M95*Visualisation!$G$133)+(M116*Visualisation!$G$134)+(M137*Visualisation!$G$135)+(M158*Visualisation!$G$136)+(M179*Visualisation!$G$137)+(M200*Visualisation!$G$138)+(M221*Visualisation!$G$139)+(M242*Visualisation!$G$140)+(M263*Visualisation!$G$141),"-")</f>
        <v>0</v>
      </c>
      <c r="AM212" s="21">
        <f>IFERROR((N95*Visualisation!$G$133)+(N116*Visualisation!$G$134)+(N137*Visualisation!$G$135)+(N158*Visualisation!$G$136)+(N179*Visualisation!$G$137)+(N200*Visualisation!$G$138)+(N221*Visualisation!$G$139)+(N242*Visualisation!$G$140)+(N263*Visualisation!$G$141),"-")</f>
        <v>0</v>
      </c>
      <c r="AN212" s="21">
        <f>IFERROR((O95*Visualisation!$G$133)+(O116*Visualisation!$G$134)+(O137*Visualisation!$G$135)+(O158*Visualisation!$G$136)+(O179*Visualisation!$G$137)+(O200*Visualisation!$G$138)+(O221*Visualisation!$G$139)+(O242*Visualisation!$G$140)+(O263*Visualisation!$G$141),"-")</f>
        <v>0</v>
      </c>
      <c r="AO212" s="21">
        <f>IFERROR((P95*Visualisation!$G$133)+(P116*Visualisation!$G$134)+(P137*Visualisation!$G$135)+(P158*Visualisation!$G$136)+(P179*Visualisation!$G$137)+(P200*Visualisation!$G$138)+(P221*Visualisation!$G$139)+(P242*Visualisation!$G$140)+(P263*Visualisation!$G$141),"-")</f>
        <v>0</v>
      </c>
      <c r="AP212" s="21">
        <f>IFERROR((Q95*Visualisation!$G$133)+(Q116*Visualisation!$G$134)+(Q137*Visualisation!$G$135)+(Q158*Visualisation!$G$136)+(Q179*Visualisation!$G$137)+(Q200*Visualisation!$G$138)+(Q221*Visualisation!$G$139)+(Q242*Visualisation!$G$140)+(Q263*Visualisation!$G$141),"-")</f>
        <v>0</v>
      </c>
      <c r="AQ212" s="202">
        <f>IFERROR((R95*Visualisation!$G$133)+(R116*Visualisation!$G$134)+(R137*Visualisation!$G$135)+(R158*Visualisation!$G$136)+(R179*Visualisation!$G$137)+(R200*Visualisation!$G$138)+(R221*Visualisation!$G$139)+(R242*Visualisation!$G$140)+(R263*Visualisation!$G$141),"-")</f>
        <v>0</v>
      </c>
      <c r="AR212" s="21">
        <f t="shared" si="22"/>
        <v>0</v>
      </c>
      <c r="AS212" s="1"/>
      <c r="AT212" s="1"/>
      <c r="AU212" s="1"/>
      <c r="AV212" s="249"/>
      <c r="AX212" s="11"/>
      <c r="AY212" s="225" t="s">
        <v>255</v>
      </c>
      <c r="AZ212" s="21">
        <f>(($C$102*Visualisation!$Q$134)+($C$103*Visualisation!$Q$134)+($C$104*Visualisation!$Q$134)+($C$105*Visualisation!$Q$134)+($C$106*Visualisation!$Q$134)+($C$107*Visualisation!$Q$134)+($C$108*Visualisation!$Q$134)+($C$109*Visualisation!$Q$134)+($C$110*Visualisation!$Q$134)+($C$111*Visualisation!$Q$134)+($C$112*Visualisation!$Q$134)+($C$113*Visualisation!$Q$134)+($C$114*Visualisation!$Q$134)+($C$115*Visualisation!$Q$134)+($C$116*Visualisation!$Q$134)+($C$117*Visualisation!$Q$134))*$BD$86</f>
        <v>0</v>
      </c>
      <c r="BA212" s="21">
        <f>($C$102*Visualisation!$Q$134)+($D$102*Visualisation!$Q$134)+($E$102*Visualisation!$Q$134)+($F$102*Visualisation!$Q$134)+($G$102*Visualisation!$Q$134)+($H$102*Visualisation!$Q$134)+($I$102*Visualisation!$Q$134)+($J$102*Visualisation!$Q$134)+($K$102*Visualisation!$Q$134)+($L$102*Visualisation!$Q$134)+($M$102*Visualisation!$Q$134)+($N$102*Visualisation!$Q$134)+($O$102*Visualisation!$Q$134)+($P$102*Visualisation!$Q$134)+($Q$102*Visualisation!$Q$134)+($R$102*Visualisation!$Q$134)</f>
        <v>0</v>
      </c>
      <c r="BB212" s="21"/>
      <c r="BC212" s="21"/>
      <c r="BD212" s="21">
        <f>(($D$102*Visualisation!$Q$134)+($D$103*Visualisation!$Q$134)+($D$104*Visualisation!$Q$134)+($D$105*Visualisation!$Q$134)+($D$106*Visualisation!$Q$134)+($D$107*Visualisation!$Q$134)+($D$108*Visualisation!$Q$134)+($D$109*Visualisation!$Q$134)+($D$110*Visualisation!$Q$134)+($D$111*Visualisation!$Q$134)+($D$112*Visualisation!$Q$134)+($D$113*Visualisation!$Q$134)+($D$114*Visualisation!$Q$134)+($D$115*Visualisation!$Q$134)+($D$116*Visualisation!$Q$134)+($D$117*Visualisation!$Q$134))*$BD$86</f>
        <v>0</v>
      </c>
      <c r="BE212" s="21">
        <f>($C$103*Visualisation!$Q$134)+($D$103*Visualisation!$Q$134)+($E$103*Visualisation!$Q$134)+($F$103*Visualisation!$Q$134)+($G$103*Visualisation!$Q$134)+($H$103*Visualisation!$Q$134)+($I$103*Visualisation!$Q$134)+($J$103*Visualisation!$Q$134)+($K$103*Visualisation!$Q$134)+($L$103*Visualisation!$Q$134)+($M$103*Visualisation!$Q$134)+($N$103*Visualisation!$Q$134)+($O$103*Visualisation!$Q$134)+($P$103*Visualisation!$Q$134)+($Q$103*Visualisation!$Q$134)+($R$103*Visualisation!$Q$134)</f>
        <v>0</v>
      </c>
      <c r="BF212" s="21"/>
      <c r="BG212" s="21"/>
      <c r="BH212" s="21">
        <f>(($E$102*Visualisation!$Q$134)+($E$103*Visualisation!$Q$134)+($E$104*Visualisation!$Q$134)+($E$105*Visualisation!$Q$134)+($E$106*Visualisation!$Q$134)+($E$107*Visualisation!$Q$134)+($E$108*Visualisation!$Q$134)+($E$109*Visualisation!$Q$134)+($E$110*Visualisation!$Q$134)+($E$111*Visualisation!$Q$134)+($E$112*Visualisation!$Q$134)+($E$113*Visualisation!$Q$134)+($E$114*Visualisation!$Q$134)+($E$115*Visualisation!$Q$134)+($E$116*Visualisation!$Q$134)+($E$117*Visualisation!$Q$134))*$BD$86</f>
        <v>0</v>
      </c>
      <c r="BI212" s="21">
        <f>($C$104*Visualisation!$Q$134)+($D$104*Visualisation!$Q$134)+($E$104*Visualisation!$Q$134)+($F$104*Visualisation!$Q$134)+($G$104*Visualisation!$Q$134)+($H$104*Visualisation!$Q$134)+($I$104*Visualisation!$Q$134)+($J$104*Visualisation!$Q$134)+($K$104*Visualisation!$Q$134)+($L$104*Visualisation!$Q$134)+($M$104*Visualisation!$Q$134)+($N$104*Visualisation!$Q$134)+($O$104*Visualisation!$Q$134)+($P$104*Visualisation!$Q$134)+($Q$104*Visualisation!$Q$134)+($R$104*Visualisation!$Q$134)</f>
        <v>0</v>
      </c>
      <c r="BJ212" s="21"/>
      <c r="BK212" s="21"/>
      <c r="BL212" s="21">
        <f>(($F$102*Visualisation!$Q$134)+($F$103*Visualisation!$Q$134)+($F$104*Visualisation!$Q$134)+($F$105*Visualisation!$Q$134)+($F$106*Visualisation!$Q$134)+($F$107*Visualisation!$Q$134)+($F$108*Visualisation!$Q$134)+($F$109*Visualisation!$Q$134)+($F$110*Visualisation!$Q$134)+($F$111*Visualisation!$Q$134)+($F$112*Visualisation!$Q$134)+($F$113*Visualisation!$Q$134)+($F$114*Visualisation!$Q$134)+($F$115*Visualisation!$Q$134)+($F$116*Visualisation!$Q$134)+($F$117*Visualisation!$Q$134))*$BD$86</f>
        <v>0</v>
      </c>
      <c r="BM212" s="21">
        <f>($C$105*Visualisation!$Q$134)+($D$105*Visualisation!$Q$134)+($E$105*Visualisation!$Q$134)+($F$105*Visualisation!$Q$134)+($G$105*Visualisation!$Q$134)+($H$105*Visualisation!$Q$134)+($I$105*Visualisation!$Q$134)+($J$105*Visualisation!$Q$134)+($K$105*Visualisation!$Q$134)+($L$105*Visualisation!$Q$134)+($M$105*Visualisation!$Q$134)+($N$105*Visualisation!$Q$134)+($O$105*Visualisation!$Q$134)+($P$105*Visualisation!$Q$134)+($Q$105*Visualisation!$Q$134)+($R$105*Visualisation!$Q$134)</f>
        <v>0</v>
      </c>
      <c r="BN212" s="21"/>
      <c r="BO212" s="21"/>
      <c r="BP212" s="21">
        <f>(($G$102*Visualisation!$Q$134)+($G$103*Visualisation!$Q$134)+($G$104*Visualisation!$Q$134)+($G$105*Visualisation!$Q$134)+($G$106*Visualisation!$Q$134)+($G$107*Visualisation!$Q$134)+($G$108*Visualisation!$Q$134)+($G$109*Visualisation!$Q$134)+($G$110*Visualisation!$Q$134)+($G$111*Visualisation!$Q$134)+($G$112*Visualisation!$Q$134)+($G$113*Visualisation!$Q$134)+($G$114*Visualisation!$Q$134)+($G$115*Visualisation!$Q$134)+($G$116*Visualisation!$Q$134)+($G$117*Visualisation!$Q$134))*$BD$86</f>
        <v>0</v>
      </c>
      <c r="BQ212" s="21">
        <f>($C$106*Visualisation!$Q$134)+($D$106*Visualisation!$Q$134)+($E$106*Visualisation!$Q$134)+($F$106*Visualisation!$Q$134)+($G$106*Visualisation!$Q$134)+($H$106*Visualisation!$Q$134)+($I$106*Visualisation!$Q$134)+($J$106*Visualisation!$Q$134)+($K$106*Visualisation!$Q$134)+($L$106*Visualisation!$Q$134)+($M$106*Visualisation!$Q$134)+($N$106*Visualisation!$Q$134)+($O$106*Visualisation!$Q$134)+($P$106*Visualisation!$Q$134)+($Q$106*Visualisation!$Q$134)+($R$106*Visualisation!$Q$134)</f>
        <v>0</v>
      </c>
      <c r="BR212" s="21"/>
      <c r="BS212" s="21"/>
      <c r="BT212" s="21">
        <f>(($H$102*Visualisation!$Q$134)+($H$103*Visualisation!$Q$134)+($H$104*Visualisation!$Q$134)+($H$105*Visualisation!$Q$134)+($H$106*Visualisation!$Q$134)+($H$107*Visualisation!$Q$134)+($H$108*Visualisation!$Q$134)+($H$109*Visualisation!$Q$134)+($H$110*Visualisation!$Q$134)+($H$111*Visualisation!$Q$134)+($H$112*Visualisation!$Q$134)+($H$113*Visualisation!$Q$134)+($H$114*Visualisation!$Q$134)+($H$115*Visualisation!$Q$134)+($H$116*Visualisation!$Q$134)+($H$117*Visualisation!$Q$134))*$BD$86</f>
        <v>0</v>
      </c>
      <c r="BU212" s="21">
        <f>($C$107*Visualisation!$Q$134)+($D$107*Visualisation!$Q$134)+($E$107*Visualisation!$Q$134)+($F$107*Visualisation!$Q$134)+($G$107*Visualisation!$Q$134)+($H$107*Visualisation!$Q$134)+($I$107*Visualisation!$Q$134)+($J$107*Visualisation!$Q$134)+($K$107*Visualisation!$Q$134)+($L$107*Visualisation!$Q$134)+($M$107*Visualisation!$Q$134)+($N$107*Visualisation!$Q$134)+($O$107*Visualisation!$Q$134)+($P$107*Visualisation!$Q$134)+($Q$107*Visualisation!$Q$134)+($R$107*Visualisation!$Q$134)</f>
        <v>0</v>
      </c>
      <c r="BV212" s="21"/>
      <c r="BW212" s="21"/>
      <c r="BX212" s="21">
        <f>(($I$102*Visualisation!$Q$134)+($I$103*Visualisation!$Q$134)+($I$104*Visualisation!$Q$134)+($I$105*Visualisation!$Q$134)+($I$106*Visualisation!$Q$134)+($I$107*Visualisation!$Q$134)+($I$108*Visualisation!$Q$134)+($I$109*Visualisation!$Q$134)+($I$110*Visualisation!$Q$134)+($I$111*Visualisation!$Q$134)+($I$112*Visualisation!$Q$134)+($I$113*Visualisation!$Q$134)+($I$114*Visualisation!$Q$134)+($I$115*Visualisation!$Q$134)+($I$116*Visualisation!$Q$134)+($I$117*Visualisation!$Q$134))*$BD$86</f>
        <v>0</v>
      </c>
      <c r="BY212" s="21">
        <f>($C$108*Visualisation!$Q$134)+($D$108*Visualisation!$Q$134)+($E$108*Visualisation!$Q$134)+($F$108*Visualisation!$Q$134)+($G$108*Visualisation!$Q$134)+($H$108*Visualisation!$Q$134)+($I$108*Visualisation!$Q$134)+($J$108*Visualisation!$Q$134)+($K$108*Visualisation!$Q$134)+($L$108*Visualisation!$Q$134)+($M$108*Visualisation!$Q$134)+($N$108*Visualisation!$Q$134)+($O$108*Visualisation!$Q$134)+($P$108*Visualisation!$Q$134)+($Q$108*Visualisation!$Q$134)+($R$108*Visualisation!$Q$134)</f>
        <v>0</v>
      </c>
      <c r="BZ212" s="2"/>
      <c r="CB212" s="21">
        <f>(($J$102*Visualisation!$Q$134)+($J$103*Visualisation!$Q$134)+($J$104*Visualisation!$Q$134)+($J$105*Visualisation!$Q$134)+($J$106*Visualisation!$Q$134)+($J$107*Visualisation!$Q$134)+($J$108*Visualisation!$Q$134)+($J$109*Visualisation!$Q$134)+($J$110*Visualisation!$Q$134)+($J$111*Visualisation!$Q$134)+($J$112*Visualisation!$Q$134)+($J$113*Visualisation!$Q$134)+($J$114*Visualisation!$Q$134)+($J$115*Visualisation!$Q$134)+($J$116*Visualisation!$Q$134)+($J$117*Visualisation!$Q$134))*$BD$86</f>
        <v>0</v>
      </c>
      <c r="CC212" s="21">
        <f>($C$109*Visualisation!$Q$134)+($D$109*Visualisation!$Q$134)+($E$109*Visualisation!$Q$134)+($F$109*Visualisation!$Q$134)+($G$109*Visualisation!$Q$134)+($H$109*Visualisation!$Q$134)+($I$109*Visualisation!$Q$134)+($J$109*Visualisation!$Q$134)+($K$109*Visualisation!$Q$134)+($L$109*Visualisation!$Q$134)+($M$109*Visualisation!$Q$134)+($N$109*Visualisation!$Q$134)+($O$109*Visualisation!$Q$134)+($P$109*Visualisation!$Q$134)+($Q$109*Visualisation!$Q$134)+($R$109*Visualisation!$Q$134)</f>
        <v>0</v>
      </c>
      <c r="CD212" s="2"/>
      <c r="CF212" s="21">
        <f>(($K$102*Visualisation!$Q$134)+($K$103*Visualisation!$Q$134)+($K$104*Visualisation!$Q$134)+($K$105*Visualisation!$Q$134)+($K$106*Visualisation!$Q$134)+($K$107*Visualisation!$Q$134)+($K$108*Visualisation!$Q$134)+($K$109*Visualisation!$Q$134)+($K$110*Visualisation!$Q$134)+($K$111*Visualisation!$Q$134)+($K$112*Visualisation!$Q$134)+($K$113*Visualisation!$Q$134)+($K$114*Visualisation!$Q$134)+($K$115*Visualisation!$Q$134)+($K$116*Visualisation!$Q$134)+($K$117*Visualisation!$Q$134))*$BD$86</f>
        <v>0</v>
      </c>
      <c r="CG212" s="21">
        <f>($C$110*Visualisation!$Q$134)+($D$110*Visualisation!$Q$134)+($E$110*Visualisation!$Q$134)+($F$110*Visualisation!$Q$134)+($G$110*Visualisation!$Q$134)+($H$110*Visualisation!$Q$134)+($I$110*Visualisation!$Q$134)+($J$110*Visualisation!$Q$134)+($K$110*Visualisation!$Q$134)+($L$110*Visualisation!$Q$134)+($M$110*Visualisation!$Q$134)+($N$110*Visualisation!$Q$134)+($O$110*Visualisation!$Q$134)+($P$110*Visualisation!$Q$134)+($Q$110*Visualisation!$Q$134)+($R$110*Visualisation!$Q$134)</f>
        <v>0</v>
      </c>
      <c r="CH212" s="2"/>
      <c r="CJ212" s="21">
        <f>(($L$102*Visualisation!$Q$134)+($L$103*Visualisation!$Q$134)+($L$104*Visualisation!$Q$134)+($L$105*Visualisation!$Q$134)+($L$106*Visualisation!$Q$134)+($L$107*Visualisation!$Q$134)+($L$108*Visualisation!$Q$134)+($L$109*Visualisation!$Q$134)+($L$110*Visualisation!$Q$134)+($L$111*Visualisation!$Q$134)+($L$112*Visualisation!$Q$134)+($L$113*Visualisation!$Q$134)+($L$114*Visualisation!$Q$134)+($L$115*Visualisation!$Q$134)+($L$116*Visualisation!$Q$134)+($L$117*Visualisation!$Q$134))*$BD$86</f>
        <v>0</v>
      </c>
      <c r="CK212" s="21">
        <f>($C$111*Visualisation!$Q$134)+($D$111*Visualisation!$Q$134)+($E$111*Visualisation!$Q$134)+($F$111*Visualisation!$Q$134)+($G$111*Visualisation!$Q$134)+($H$111*Visualisation!$Q$134)+($I$111*Visualisation!$Q$134)+($J$111*Visualisation!$Q$134)+($K$111*Visualisation!$Q$134)+($L$111*Visualisation!$Q$134)+($M$111*Visualisation!$Q$134)+($N$111*Visualisation!$Q$134)+($O$111*Visualisation!$Q$134)+($P$111*Visualisation!$Q$134)+($Q$111*Visualisation!$Q$134)+($R$111*Visualisation!$Q$134)</f>
        <v>0</v>
      </c>
      <c r="CL212" s="2"/>
      <c r="CN212" s="21">
        <f>(($M$102*Visualisation!$Q$134)+($M$103*Visualisation!$Q$134)+($M$104*Visualisation!$Q$134)+($M$105*Visualisation!$Q$134)+($M$106*Visualisation!$Q$134)+($M$107*Visualisation!$Q$134)+($M$108*Visualisation!$Q$134)+($M$109*Visualisation!$Q$134)+($M$110*Visualisation!$Q$134)+($M$111*Visualisation!$Q$134)+($M$112*Visualisation!$Q$134)+($M$113*Visualisation!$Q$134)+($M$114*Visualisation!$Q$134)+($M$115*Visualisation!$Q$134)+($M$116*Visualisation!$Q$134)+($M$117*Visualisation!$Q$134))*$BD$86</f>
        <v>0</v>
      </c>
      <c r="CO212" s="21">
        <f>($C$112*Visualisation!$Q$134)+($D$112*Visualisation!$Q$134)+($E$112*Visualisation!$Q$134)+($F$112*Visualisation!$Q$134)+($G$112*Visualisation!$Q$134)+($H$112*Visualisation!$Q$134)+($I$112*Visualisation!$Q$134)+($J$112*Visualisation!$Q$134)+($K$112*Visualisation!$Q$134)+($L$112*Visualisation!$Q$134)+($M$112*Visualisation!$Q$134)+($N$112*Visualisation!$Q$134)+($O$112*Visualisation!$Q$134)+($P$112*Visualisation!$Q$134)+($Q$112*Visualisation!$Q$134)+($R$112*Visualisation!$Q$134)</f>
        <v>0</v>
      </c>
      <c r="CP212" s="2"/>
      <c r="CR212" s="21">
        <f>(($N$102*Visualisation!$Q$134)+($N$103*Visualisation!$Q$134)+($N$104*Visualisation!$Q$134)+($N$105*Visualisation!$Q$134)+($N$106*Visualisation!$Q$134)+($N$107*Visualisation!$Q$134)+($N$108*Visualisation!$Q$134)+($N$109*Visualisation!$Q$134)+($N$110*Visualisation!$Q$134)+($N$111*Visualisation!$Q$134)+($N$112*Visualisation!$Q$134)+($N$113*Visualisation!$Q$134)+($N$114*Visualisation!$Q$134)+($N$115*Visualisation!$Q$134)+($N$116*Visualisation!$Q$134)+($N$117*Visualisation!$Q$134))*$BD$86</f>
        <v>0</v>
      </c>
      <c r="CS212" s="21">
        <f>($C$113*Visualisation!$Q$134)+($D$113*Visualisation!$Q$134)+($E$113*Visualisation!$Q$134)+($F$113*Visualisation!$Q$134)+($G$113*Visualisation!$Q$134)+($H$113*Visualisation!$Q$134)+($I$113*Visualisation!$Q$134)+($J$113*Visualisation!$Q$134)+($K$113*Visualisation!$Q$134)+($L$113*Visualisation!$Q$134)+($M$113*Visualisation!$Q$134)+($N$113*Visualisation!$Q$134)+($O$113*Visualisation!$Q$134)+($P$113*Visualisation!$Q$134)+($Q$113*Visualisation!$Q$134)+($R$113*Visualisation!$Q$134)</f>
        <v>0</v>
      </c>
      <c r="CT212" s="2"/>
      <c r="CV212" s="21">
        <f>(($O$102*Visualisation!$Q$134)+($O$103*Visualisation!$Q$134)+($O$104*Visualisation!$Q$134)+($O$105*Visualisation!$Q$134)+($O$106*Visualisation!$Q$134)+($O$107*Visualisation!$Q$134)+($O$108*Visualisation!$Q$134)+($O$109*Visualisation!$Q$134)+($O$110*Visualisation!$Q$134)+($O$111*Visualisation!$Q$134)+($O$112*Visualisation!$Q$134)+($O$113*Visualisation!$Q$134)+($O$114*Visualisation!$Q$134)+($O$115*Visualisation!$Q$134)+($O$116*Visualisation!$Q$134)+($O$117*Visualisation!$Q$134))*$BD$86</f>
        <v>0</v>
      </c>
      <c r="CW212" s="21">
        <f>($C$114*Visualisation!$Q$134)+($D$114*Visualisation!$Q$134)+($E$114*Visualisation!$Q$134)+($F$114*Visualisation!$Q$134)+($G$114*Visualisation!$Q$134)+($H$114*Visualisation!$Q$134)+($I$114*Visualisation!$Q$134)+($J$114*Visualisation!$Q$134)+($K$114*Visualisation!$Q$134)+($L$114*Visualisation!$Q$134)+($M$114*Visualisation!$Q$134)+($N$114*Visualisation!$Q$134)+($O$114*Visualisation!$Q$134)+($P$114*Visualisation!$Q$134)+($Q$114*Visualisation!$Q$134)+($R$114*Visualisation!$Q$134)</f>
        <v>0</v>
      </c>
      <c r="CX212" s="2"/>
      <c r="CZ212" s="21">
        <f>(($P$102*Visualisation!$Q$134)+($P$103*Visualisation!$Q$134)+($P$104*Visualisation!$Q$134)+($P$105*Visualisation!$Q$134)+($P$106*Visualisation!$Q$134)+($P$107*Visualisation!$Q$134)+($P$108*Visualisation!$Q$134)+($P$109*Visualisation!$Q$134)+($P$110*Visualisation!$Q$134)+($P$111*Visualisation!$Q$134)+($P$112*Visualisation!$Q$134)+($P$113*Visualisation!$Q$134)+($P$114*Visualisation!$Q$134)+($P$115*Visualisation!$Q$134)+($P$116*Visualisation!$Q$134)+($P$117*Visualisation!$Q$134))*$BD$86</f>
        <v>0</v>
      </c>
      <c r="DA212" s="21">
        <f>($C$115*Visualisation!$Q$134)+($D$115*Visualisation!$Q$134)+($E$115*Visualisation!$Q$134)+($F$115*Visualisation!$Q$134)+($G$115*Visualisation!$Q$134)+($H$115*Visualisation!$Q$134)+($I$115*Visualisation!$Q$134)+($J$115*Visualisation!$Q$134)+($K$115*Visualisation!$Q$134)+($L$115*Visualisation!$Q$134)+($M$115*Visualisation!$Q$134)+($N$115*Visualisation!$Q$134)+($O$115*Visualisation!$Q$134)+($P$115*Visualisation!$Q$134)+($Q$115*Visualisation!$Q$134)+($R$115*Visualisation!$Q$134)</f>
        <v>0</v>
      </c>
      <c r="DB212" s="2"/>
      <c r="DD212" s="21">
        <f>(($Q$102*Visualisation!$Q$134)+($Q$103*Visualisation!$Q$134)+($Q$104*Visualisation!$Q$134)+($Q$105*Visualisation!$Q$134)+($Q$106*Visualisation!$Q$134)+($Q$107*Visualisation!$Q$134)+($Q$108*Visualisation!$Q$134)+($Q$109*Visualisation!$Q$134)+($Q$110*Visualisation!$Q$134)+($Q$111*Visualisation!$Q$134)+($Q$112*Visualisation!$Q$134)+($Q$113*Visualisation!$Q$134)+($Q$114*Visualisation!$Q$134)+($Q$115*Visualisation!$Q$134)+($Q$116*Visualisation!$Q$134)+($Q$117*Visualisation!$Q$134))*$BD$86</f>
        <v>0</v>
      </c>
      <c r="DE212" s="21">
        <f>($C$116*Visualisation!$Q$134)+($D$116*Visualisation!$Q$134)+($E$116*Visualisation!$Q$134)+($F$116*Visualisation!$Q$134)+($G$116*Visualisation!$Q$134)+($H$116*Visualisation!$Q$134)+($I$116*Visualisation!$Q$134)+($J$116*Visualisation!$Q$134)+($K$116*Visualisation!$Q$134)+($L$116*Visualisation!$Q$134)+($M$116*Visualisation!$Q$134)+($N$116*Visualisation!$Q$134)+($O$116*Visualisation!$Q$134)+($P$116*Visualisation!$Q$134)+($Q$116*Visualisation!$Q$134)+($R$116*Visualisation!$Q$134)</f>
        <v>0</v>
      </c>
      <c r="DF212" s="2"/>
      <c r="DH212" s="21">
        <f>(($R$102*Visualisation!$Q$134)+($R$103*Visualisation!$Q$134)+($R$104*Visualisation!$Q$134)+($R$105*Visualisation!$Q$134)+($R$106*Visualisation!$Q$134)+($R$107*Visualisation!$Q$134)+($R$108*Visualisation!$Q$134)+($R$109*Visualisation!$Q$134)+($R$110*Visualisation!$Q$134)+($R$111*Visualisation!$Q$134)+($R$112*Visualisation!$Q$134)+($R$113*Visualisation!$Q$134)+($R$114*Visualisation!$Q$134)+($R$115*Visualisation!$Q$134)+($R$116*Visualisation!$Q$134)+($R$117*Visualisation!$Q$134))*$BD$86</f>
        <v>0</v>
      </c>
      <c r="DI212" s="21">
        <f>($C$117*Visualisation!$Q$134)+($D$117*Visualisation!$Q$134)+($E$117*Visualisation!$Q$134)+($F$117*Visualisation!$Q$134)+($G$117*Visualisation!$Q$134)+($H$117*Visualisation!$Q$134)+($I$117*Visualisation!$Q$134)+($J$117*Visualisation!$Q$134)+($K$117*Visualisation!$Q$134)+($L$117*Visualisation!$Q$134)+($M$117*Visualisation!$Q$134)+($N$117*Visualisation!$Q$134)+($O$117*Visualisation!$Q$134)+($P$117*Visualisation!$Q$134)+($Q$117*Visualisation!$Q$134)+($R$117*Visualisation!$Q$134)</f>
        <v>0</v>
      </c>
      <c r="DJ212" s="2"/>
      <c r="DO212" s="253"/>
    </row>
    <row r="213" spans="1:119" ht="15.75">
      <c r="A213" s="35" t="s">
        <v>204</v>
      </c>
      <c r="B213" s="159" t="s">
        <v>236</v>
      </c>
      <c r="C213" s="163">
        <f>IF((Visualisation!$K$70-Visualisation!E$70)&gt;0,(1-(EXP(-(((Visualisation!$K$70-Visualisation!E$70)^2)/(2*($T$206^2)))))),0)</f>
        <v>4.5075781968434425E-3</v>
      </c>
      <c r="D213" s="163">
        <f>IF((Visualisation!$K$70-Visualisation!F$70)&gt;0,(1-(EXP(-(((Visualisation!$K$70-Visualisation!F$70)^2)/(2*($T$206^2)))))),0)</f>
        <v>3.4064944941529784E-3</v>
      </c>
      <c r="E213" s="163">
        <f>IF((Visualisation!$K$70-Visualisation!G$70)&gt;0,(1-(EXP(-(((Visualisation!$K$70-Visualisation!G$70)^2)/(2*($T$206^2)))))),0)</f>
        <v>6.7978750988686443E-3</v>
      </c>
      <c r="F213" s="163">
        <f>IF((Visualisation!$K$70-Visualisation!H$70)&gt;0,(1-(EXP(-(((Visualisation!$K$70-Visualisation!H$70)^2)/(2*($T$206^2)))))),0)</f>
        <v>0</v>
      </c>
      <c r="G213" s="163">
        <f>IF((Visualisation!$K$70-Visualisation!I$70)&gt;0,(1-(EXP(-(((Visualisation!$K$70-Visualisation!I$70)^2)/(2*($T$206^2)))))),0)</f>
        <v>0</v>
      </c>
      <c r="H213" s="163">
        <f>IF((Visualisation!$K$70-Visualisation!J$70)&gt;0,(1-(EXP(-(((Visualisation!$K$70-Visualisation!J$70)^2)/(2*($T$206^2)))))),0)</f>
        <v>0</v>
      </c>
      <c r="I213" s="163">
        <f>IF((Visualisation!$K$70-Visualisation!K$70)&gt;0,(1-(EXP(-(((Visualisation!$K$70-Visualisation!K$70)^2)/(2*($T$206^2)))))),0)</f>
        <v>0</v>
      </c>
      <c r="J213" s="163">
        <f>IF((Visualisation!$K$70-Visualisation!L$70)&gt;0,(1-(EXP(-(((Visualisation!$K$70-Visualisation!L$70)^2)/(2*($T$206^2)))))),0)</f>
        <v>0</v>
      </c>
      <c r="K213" s="163">
        <f>IF((Visualisation!$K$70-Visualisation!M$70)&gt;0,(1-(EXP(-(((Visualisation!$K$70-Visualisation!M$70)^2)/(2*($T$206^2)))))),0)</f>
        <v>0</v>
      </c>
      <c r="L213" s="163">
        <f>IF((Visualisation!$K$70-Visualisation!N$70)&gt;0,(1-(EXP(-(((Visualisation!$K$70-Visualisation!N$70)^2)/(2*($T$206^2)))))),0)</f>
        <v>0</v>
      </c>
      <c r="M213" s="163">
        <f>IF((Visualisation!$K$70-Visualisation!O$70)&gt;0,(1-(EXP(-(((Visualisation!$K$70-Visualisation!O$70)^2)/(2*($T$206^2)))))),0)</f>
        <v>0</v>
      </c>
      <c r="N213" s="163">
        <f>IF((Visualisation!$K$70-Visualisation!P$70)&gt;0,(1-(EXP(-(((Visualisation!$K$70-Visualisation!P$70)^2)/(2*($T$206^2)))))),0)</f>
        <v>0</v>
      </c>
      <c r="O213" s="163">
        <f>IF((Visualisation!$K$70-Visualisation!Q$70)&gt;0,(1-(EXP(-(((Visualisation!$K$70-Visualisation!Q$70)^2)/(2*($T$206^2)))))),0)</f>
        <v>0.9858383284532044</v>
      </c>
      <c r="P213" s="163">
        <f>IF((Visualisation!$K$70-Visualisation!R$70)&gt;0,(1-(EXP(-(((Visualisation!$K$70-Visualisation!R$70)^2)/(2*($T$206^2)))))),0)</f>
        <v>3.1612448229170198E-3</v>
      </c>
      <c r="Q213" s="163">
        <f>IF((Visualisation!$K$70-Visualisation!S$70)&gt;0,(1-(EXP(-(((Visualisation!$K$70-Visualisation!S$70)^2)/(2*($T$206^2)))))),0)</f>
        <v>0</v>
      </c>
      <c r="R213" s="163">
        <f>IF((Visualisation!$K$70-Visualisation!T$70)&gt;0,(1-(EXP(-(((Visualisation!$K$70-Visualisation!T$70)^2)/(2*($T$206^2)))))),0)</f>
        <v>0</v>
      </c>
      <c r="V213" s="1"/>
      <c r="W213" s="249"/>
      <c r="X213" s="2"/>
      <c r="Y213" s="2"/>
      <c r="Z213" s="2"/>
      <c r="AA213" s="188" t="s">
        <v>195</v>
      </c>
      <c r="AB213" s="203">
        <f>IFERROR((C96*Visualisation!$G$133)+(C117*Visualisation!$G$134)+(C138*Visualisation!$G$135)+(C159*Visualisation!$G$136)+(C180*Visualisation!$G$137)+(C201*Visualisation!$G$138)+(C222*Visualisation!$G$139)+(C243*Visualisation!$G$140)+(C264*Visualisation!$G$141),"-")</f>
        <v>0</v>
      </c>
      <c r="AC213" s="203">
        <f>IFERROR((D96*Visualisation!$G$133)+(D117*Visualisation!$G$134)+(D138*Visualisation!$G$135)+(D159*Visualisation!$G$136)+(D180*Visualisation!$G$137)+(D201*Visualisation!$G$138)+(D222*Visualisation!$G$139)+(D243*Visualisation!$G$140)+(D264*Visualisation!$G$141),"-")</f>
        <v>0</v>
      </c>
      <c r="AD213" s="203">
        <f>IFERROR((E96*Visualisation!$G$133)+(E117*Visualisation!$G$134)+(E138*Visualisation!$G$135)+(E159*Visualisation!$G$136)+(E180*Visualisation!$G$137)+(E201*Visualisation!$G$138)+(E222*Visualisation!$G$139)+(E243*Visualisation!$G$140)+(E264*Visualisation!$G$141),"-")</f>
        <v>0</v>
      </c>
      <c r="AE213" s="203">
        <f>IFERROR((F96*Visualisation!$G$133)+(F117*Visualisation!$G$134)+(F138*Visualisation!$G$135)+(F159*Visualisation!$G$136)+(F180*Visualisation!$G$137)+(F201*Visualisation!$G$138)+(F222*Visualisation!$G$139)+(F243*Visualisation!$G$140)+(F264*Visualisation!$G$141),"-")</f>
        <v>0</v>
      </c>
      <c r="AF213" s="203">
        <f>IFERROR((G96*Visualisation!$G$133)+(G117*Visualisation!$G$134)+(G138*Visualisation!$G$135)+(G159*Visualisation!$G$136)+(G180*Visualisation!$G$137)+(G201*Visualisation!$G$138)+(G222*Visualisation!$G$139)+(G243*Visualisation!$G$140)+(G264*Visualisation!$G$141),"-")</f>
        <v>0</v>
      </c>
      <c r="AG213" s="203">
        <f>IFERROR((H96*Visualisation!$G$133)+(H117*Visualisation!$G$134)+(H138*Visualisation!$G$135)+(H159*Visualisation!$G$136)+(H180*Visualisation!$G$137)+(H201*Visualisation!$G$138)+(H222*Visualisation!$G$139)+(H243*Visualisation!$G$140)+(H264*Visualisation!$G$141),"-")</f>
        <v>0</v>
      </c>
      <c r="AH213" s="203">
        <f>IFERROR((I96*Visualisation!$G$133)+(I117*Visualisation!$G$134)+(I138*Visualisation!$G$135)+(I159*Visualisation!$G$136)+(I180*Visualisation!$G$137)+(I201*Visualisation!$G$138)+(I222*Visualisation!$G$139)+(I243*Visualisation!$G$140)+(I264*Visualisation!$G$141),"-")</f>
        <v>0</v>
      </c>
      <c r="AI213" s="203">
        <f>IFERROR((J96*Visualisation!$G$133)+(J117*Visualisation!$G$134)+(J138*Visualisation!$G$135)+(J159*Visualisation!$G$136)+(J180*Visualisation!$G$137)+(J201*Visualisation!$G$138)+(J222*Visualisation!$G$139)+(J243*Visualisation!$G$140)+(J264*Visualisation!$G$141),"-")</f>
        <v>0</v>
      </c>
      <c r="AJ213" s="203">
        <f>IFERROR((K96*Visualisation!$G$133)+(K117*Visualisation!$G$134)+(K138*Visualisation!$G$135)+(K159*Visualisation!$G$136)+(K180*Visualisation!$G$137)+(K201*Visualisation!$G$138)+(K222*Visualisation!$G$139)+(K243*Visualisation!$G$140)+(K264*Visualisation!$G$141),"-")</f>
        <v>0</v>
      </c>
      <c r="AK213" s="203">
        <f>IFERROR((L96*Visualisation!$G$133)+(L117*Visualisation!$G$134)+(L138*Visualisation!$G$135)+(L159*Visualisation!$G$136)+(L180*Visualisation!$G$137)+(L201*Visualisation!$G$138)+(L222*Visualisation!$G$139)+(L243*Visualisation!$G$140)+(L264*Visualisation!$G$141),"-")</f>
        <v>0</v>
      </c>
      <c r="AL213" s="203">
        <f>IFERROR((M96*Visualisation!$G$133)+(M117*Visualisation!$G$134)+(M138*Visualisation!$G$135)+(M159*Visualisation!$G$136)+(M180*Visualisation!$G$137)+(M201*Visualisation!$G$138)+(M222*Visualisation!$G$139)+(M243*Visualisation!$G$140)+(M264*Visualisation!$G$141),"-")</f>
        <v>0</v>
      </c>
      <c r="AM213" s="203">
        <f>IFERROR((N96*Visualisation!$G$133)+(N117*Visualisation!$G$134)+(N138*Visualisation!$G$135)+(N159*Visualisation!$G$136)+(N180*Visualisation!$G$137)+(N201*Visualisation!$G$138)+(N222*Visualisation!$G$139)+(N243*Visualisation!$G$140)+(N264*Visualisation!$G$141),"-")</f>
        <v>0</v>
      </c>
      <c r="AN213" s="203">
        <f>IFERROR((O96*Visualisation!$G$133)+(O117*Visualisation!$G$134)+(O138*Visualisation!$G$135)+(O159*Visualisation!$G$136)+(O180*Visualisation!$G$137)+(O201*Visualisation!$G$138)+(O222*Visualisation!$G$139)+(O243*Visualisation!$G$140)+(O264*Visualisation!$G$141),"-")</f>
        <v>0</v>
      </c>
      <c r="AO213" s="203">
        <f>IFERROR((P96*Visualisation!$G$133)+(P117*Visualisation!$G$134)+(P138*Visualisation!$G$135)+(P159*Visualisation!$G$136)+(P180*Visualisation!$G$137)+(P201*Visualisation!$G$138)+(P222*Visualisation!$G$139)+(P243*Visualisation!$G$140)+(P264*Visualisation!$G$141),"-")</f>
        <v>0</v>
      </c>
      <c r="AP213" s="203">
        <f>IFERROR((Q96*Visualisation!$G$133)+(Q117*Visualisation!$G$134)+(Q138*Visualisation!$G$135)+(Q159*Visualisation!$G$136)+(Q180*Visualisation!$G$137)+(Q201*Visualisation!$G$138)+(Q222*Visualisation!$G$139)+(Q243*Visualisation!$G$140)+(Q264*Visualisation!$G$141),"-")</f>
        <v>0</v>
      </c>
      <c r="AQ213" s="204">
        <f>IFERROR((R96*Visualisation!$G$133)+(R117*Visualisation!$G$134)+(R138*Visualisation!$G$135)+(R159*Visualisation!$G$136)+(R180*Visualisation!$G$137)+(R201*Visualisation!$G$138)+(R222*Visualisation!$G$139)+(R243*Visualisation!$G$140)+(R264*Visualisation!$G$141),"-")</f>
        <v>0</v>
      </c>
      <c r="AR213" s="21">
        <f t="shared" si="22"/>
        <v>0</v>
      </c>
      <c r="AS213" s="1"/>
      <c r="AT213" s="1"/>
      <c r="AU213" s="1"/>
      <c r="AV213" s="249"/>
      <c r="AX213" s="11"/>
      <c r="AY213" s="225" t="s">
        <v>256</v>
      </c>
      <c r="AZ213" s="21">
        <f>(($C$123*Visualisation!$Q$135)+($C$124*Visualisation!$Q$135)+($C$125*Visualisation!$Q$135)+($C$126*Visualisation!$Q$135)+($C$127*Visualisation!$Q$135)+($C$128*Visualisation!$Q$135)+($C$129*Visualisation!$Q$135)+($C$130*Visualisation!$Q$135)+($C$131*Visualisation!$Q$135)+($C$132*Visualisation!$Q$135)+($C$133*Visualisation!$Q$135)+($C$134*Visualisation!$Q$135)+($C$135*Visualisation!$Q$135)+($C$136*Visualisation!$Q$135)+($C$137*Visualisation!$Q$135)+($C$138*Visualisation!$Q$135))*$BD$86</f>
        <v>0</v>
      </c>
      <c r="BA213" s="21">
        <f>($C$123*Visualisation!$Q$135)+($D$123*Visualisation!$Q$135)+($E$123*Visualisation!$Q$135)+($F$123*Visualisation!$Q$135)+($G$123*Visualisation!$Q$135)+($H$123*Visualisation!$Q$135)+($I$123*Visualisation!$Q$135)+($J$123*Visualisation!$Q$135)+($K$123*Visualisation!$Q$135)+($L$123*Visualisation!$Q$135)+($M$123*Visualisation!$Q$135)+($N$123*Visualisation!$Q$135)+($O$123*Visualisation!$Q$135)+($P$123*Visualisation!$Q$135)+($Q$123*Visualisation!$Q$135)+($R$123*Visualisation!$Q$135)</f>
        <v>0</v>
      </c>
      <c r="BB213" s="21"/>
      <c r="BC213" s="21"/>
      <c r="BD213" s="21">
        <f>(($D$123*Visualisation!$Q$135)+($D$124*Visualisation!$Q$135)+($D$125*Visualisation!$Q$135)+($D$126*Visualisation!$Q$135)+($D$127*Visualisation!$Q$135)+($D$128*Visualisation!$Q$135)+($D$129*Visualisation!$Q$135)+($D$130*Visualisation!$Q$135)+($D$131*Visualisation!$Q$135)+($D$132*Visualisation!$Q$135)+($D$133*Visualisation!$Q$135)+($D$134*Visualisation!$Q$135)+($D$135*Visualisation!$Q$135)+($D$136*Visualisation!$Q$135)+($D$137*Visualisation!$Q$135)+($D$138*Visualisation!$Q$135))*$BD$86</f>
        <v>0</v>
      </c>
      <c r="BE213" s="21">
        <f>($C$124*Visualisation!$Q$135)+($D$124*Visualisation!$Q$135)+($E$124*Visualisation!$Q$135)+($F$124*Visualisation!$Q$135)+($G$124*Visualisation!$Q$135)+($H$124*Visualisation!$Q$135)+($I$124*Visualisation!$Q$135)+($J$124*Visualisation!$Q$135)+($K$124*Visualisation!$Q$135)+($L$124*Visualisation!$Q$135)+($M$124*Visualisation!$Q$135)+($N$124*Visualisation!$Q$135)+($O$124*Visualisation!$Q$135)+($P$124*Visualisation!$Q$135)+($Q$124*Visualisation!$Q$135)+($R$124*Visualisation!$Q$135)</f>
        <v>0</v>
      </c>
      <c r="BF213" s="21"/>
      <c r="BG213" s="21"/>
      <c r="BH213" s="21">
        <f>(($E$123*Visualisation!$Q$135)+($E$124*Visualisation!$Q$135)+($E$125*Visualisation!$Q$135)+($E$126*Visualisation!$Q$135)+($E$127*Visualisation!$Q$135)+($E$128*Visualisation!$Q$135)+($E$129*Visualisation!$Q$135)+($E$130*Visualisation!$Q$135)+($E$131*Visualisation!$Q$135)+($E$132*Visualisation!$Q$135)+($E$133*Visualisation!$Q$135)+($E$134*Visualisation!$Q$135)+($E$135*Visualisation!$Q$135)+($E$136*Visualisation!$Q$135)+($E$137*Visualisation!$Q$135)+($E$138*Visualisation!$Q$135))*$BD$86</f>
        <v>0</v>
      </c>
      <c r="BI213" s="21">
        <f>($C$125*Visualisation!$Q$135)+($D$125*Visualisation!$Q$135)+($E$125*Visualisation!$Q$135)+($F$125*Visualisation!$Q$135)+($G$125*Visualisation!$Q$135)+($H$125*Visualisation!$Q$135)+($I$125*Visualisation!$Q$135)+($J$125*Visualisation!$Q$135)+($K$125*Visualisation!$Q$135)+($L$125*Visualisation!$Q$135)+($M$125*Visualisation!$Q$135)+($N$125*Visualisation!$Q$135)+($O$125*Visualisation!$Q$135)+($P$125*Visualisation!$Q$135)+($Q$125*Visualisation!$Q$135)+($R$125*Visualisation!$Q$135)</f>
        <v>0</v>
      </c>
      <c r="BJ213" s="21"/>
      <c r="BK213" s="21"/>
      <c r="BL213" s="21">
        <f>(($F$123*Visualisation!$Q$135)+($F$124*Visualisation!$Q$135)+($F$125*Visualisation!$Q$135)+($F$126*Visualisation!$Q$135)+($F$127*Visualisation!$Q$135)+($F$128*Visualisation!$Q$135)+($F$129*Visualisation!$Q$135)+($F$130*Visualisation!$Q$135)+($F$131*Visualisation!$Q$135)+($F$132*Visualisation!$Q$135)+($F$133*Visualisation!$Q$135)+($F$134*Visualisation!$Q$135)+($F$135*Visualisation!$Q$135)+($F$136*Visualisation!$Q$135)+($F$137*Visualisation!$Q$135)+($F$138*Visualisation!$Q$135))*$BD$86</f>
        <v>0</v>
      </c>
      <c r="BM213" s="21">
        <f>($C$126*Visualisation!$Q$135)+($D$126*Visualisation!$Q$135)+($E$126*Visualisation!$Q$135)+($F$126*Visualisation!$Q$135)+($G$126*Visualisation!$Q$135)+($H$126*Visualisation!$Q$135)+($I$126*Visualisation!$Q$135)+($J$126*Visualisation!$Q$135)+($K$126*Visualisation!$Q$135)+($L$126*Visualisation!$Q$135)+($M$126*Visualisation!$Q$135)+($N$126*Visualisation!$Q$135)+($O$126*Visualisation!$Q$135)+($P$126*Visualisation!$Q$135)+($Q$126*Visualisation!$Q$135)+($R$126*Visualisation!$Q$135)</f>
        <v>0</v>
      </c>
      <c r="BN213" s="21"/>
      <c r="BO213" s="21"/>
      <c r="BP213" s="21">
        <f>(($G$123*Visualisation!$Q$135)+($G$124*Visualisation!$Q$135)+($G$125*Visualisation!$Q$135)+($G$126*Visualisation!$Q$135)+($G$127*Visualisation!$Q$135)+($G$128*Visualisation!$Q$135)+($G$129*Visualisation!$Q$135)+($G$130*Visualisation!$Q$135)+($G$131*Visualisation!$Q$135)+($G$132*Visualisation!$Q$135)+($G$133*Visualisation!$Q$135)+($G$134*Visualisation!$Q$135)+($G$135*Visualisation!$Q$135)+($G$136*Visualisation!$Q$135)+($G$137*Visualisation!$Q$135)+($G$138*Visualisation!$Q$135))*$BD$86</f>
        <v>0</v>
      </c>
      <c r="BQ213" s="21">
        <f>($C$127*Visualisation!$Q$135)+($D$127*Visualisation!$Q$135)+($E$127*Visualisation!$Q$135)+($F$127*Visualisation!$Q$135)+($G$127*Visualisation!$Q$135)+($H$127*Visualisation!$Q$135)+($I$127*Visualisation!$Q$135)+($J$127*Visualisation!$Q$135)+($K$127*Visualisation!$Q$135)+($L$127*Visualisation!$Q$135)+($M$127*Visualisation!$Q$135)+($N$127*Visualisation!$Q$135)+($O$127*Visualisation!$Q$135)+($P$127*Visualisation!$Q$135)+($Q$127*Visualisation!$Q$135)+($R$127*Visualisation!$Q$135)</f>
        <v>0</v>
      </c>
      <c r="BR213" s="21"/>
      <c r="BS213" s="21"/>
      <c r="BT213" s="21">
        <f>(($H$123*Visualisation!$Q$135)+($H$124*Visualisation!$Q$135)+($H$125*Visualisation!$Q$135)+($H$126*Visualisation!$Q$135)+($H$127*Visualisation!$Q$135)+($H$128*Visualisation!$Q$135)+($H$129*Visualisation!$Q$135)+($H$130*Visualisation!$Q$135)+($H$131*Visualisation!$Q$135)+($H$132*Visualisation!$Q$135)+($H$133*Visualisation!$Q$135)+($H$134*Visualisation!$Q$135)+($H$135*Visualisation!$Q$135)+($H$136*Visualisation!$Q$135)+($H$137*Visualisation!$Q$135)+($H$138*Visualisation!$Q$135))*$BD$86</f>
        <v>0</v>
      </c>
      <c r="BU213" s="21">
        <f>($C$128*Visualisation!$Q$135)+($D$128*Visualisation!$Q$135)+($E$128*Visualisation!$Q$135)+($F$128*Visualisation!$Q$135)+($G$128*Visualisation!$Q$135)+($H$128*Visualisation!$Q$135)+($I$128*Visualisation!$Q$135)+($J$128*Visualisation!$Q$135)+($K$128*Visualisation!$Q$135)+($L$128*Visualisation!$Q$135)+($M$128*Visualisation!$Q$135)+($N$128*Visualisation!$Q$135)+($O$128*Visualisation!$Q$135)+($P$128*Visualisation!$Q$135)+($Q$128*Visualisation!$Q$135)+($R$128*Visualisation!$Q$135)</f>
        <v>0</v>
      </c>
      <c r="BV213" s="21"/>
      <c r="BW213" s="21"/>
      <c r="BX213" s="21">
        <f>(($I$123*Visualisation!$Q$135)+($I$124*Visualisation!$Q$135)+($I$125*Visualisation!$Q$135)+($I$126*Visualisation!$Q$135)+($I$127*Visualisation!$Q$135)+($I$128*Visualisation!$Q$135)+($I$129*Visualisation!$Q$135)+($I$130*Visualisation!$Q$135)+($I$131*Visualisation!$Q$135)+($I$132*Visualisation!$Q$135)+($I$133*Visualisation!$Q$135)+($I$134*Visualisation!$Q$135)+($I$135*Visualisation!$Q$135)+($I$136*Visualisation!$Q$135)+($I$137*Visualisation!$Q$135)+($I$138*Visualisation!$Q$135))*$BD$86</f>
        <v>0</v>
      </c>
      <c r="BY213" s="21">
        <f>($C$129*Visualisation!$Q$135)+($D$129*Visualisation!$Q$135)+($E$129*Visualisation!$Q$135)+($F$129*Visualisation!$Q$135)+($G$129*Visualisation!$Q$135)+($H$129*Visualisation!$Q$135)+($I$129*Visualisation!$Q$135)+($J$129*Visualisation!$Q$135)+($K$129*Visualisation!$Q$135)+($L$129*Visualisation!$Q$135)+($M$129*Visualisation!$Q$135)+($N$129*Visualisation!$Q$135)+($O$129*Visualisation!$Q$135)+($P$129*Visualisation!$Q$135)+($Q$129*Visualisation!$Q$135)+($R$129*Visualisation!$Q$135)</f>
        <v>0</v>
      </c>
      <c r="BZ213" s="2"/>
      <c r="CB213" s="21">
        <f>(($J$123*Visualisation!$Q$135)+($J$124*Visualisation!$Q$135)+($J$125*Visualisation!$Q$135)+($J$126*Visualisation!$Q$135)+($J$127*Visualisation!$Q$135)+($J$129*Visualisation!$Q$135)+($J$129*Visualisation!$Q$135)+($J$130*Visualisation!$Q$135)+($J$131*Visualisation!$Q$135)+($J$132*Visualisation!$Q$135)+($J$133*Visualisation!$Q$135)+($J$134*Visualisation!$Q$135)+($J$135*Visualisation!$Q$135)+($J$136*Visualisation!$Q$135)+($J$137*Visualisation!$Q$135)+($J$138*Visualisation!$Q$135))*$BD$86</f>
        <v>0</v>
      </c>
      <c r="CC213" s="21">
        <f>($C$130*Visualisation!$Q$135)+($D$130*Visualisation!$Q$135)+($E$130*Visualisation!$Q$135)+($F$130*Visualisation!$Q$135)+($G$130*Visualisation!$Q$135)+($H$130*Visualisation!$Q$135)+($I$130*Visualisation!$Q$135)+($J$130*Visualisation!$Q$135)+($K$130*Visualisation!$Q$135)+($L$130*Visualisation!$Q$135)+($M$130*Visualisation!$Q$135)+($N$130*Visualisation!$Q$135)+($O$130*Visualisation!$Q$135)+($P$130*Visualisation!$Q$135)+($Q$130*Visualisation!$Q$135)+($R$130*Visualisation!$Q$135)</f>
        <v>0</v>
      </c>
      <c r="CD213" s="2"/>
      <c r="CF213" s="21">
        <f>(($K$123*Visualisation!$Q$135)+($K$124*Visualisation!$Q$135)+($K$125*Visualisation!$Q$135)+($K$126*Visualisation!$Q$135)+($K$127*Visualisation!$Q$135)+($K$128*Visualisation!$Q$135)+($K$129*Visualisation!$Q$135)+($K$130*Visualisation!$Q$135)+($K$131*Visualisation!$Q$135)+($K$132*Visualisation!$Q$135)+($K$133*Visualisation!$Q$135)+($K$134*Visualisation!$Q$135)+($K$135*Visualisation!$Q$135)+($K$136*Visualisation!$Q$135)+($K$137*Visualisation!$Q$135)+($K$138*Visualisation!$Q$135))*$BD$86</f>
        <v>0</v>
      </c>
      <c r="CG213" s="21">
        <f>($C$131*Visualisation!$Q$135)+($D$131*Visualisation!$Q$135)+($E$131*Visualisation!$Q$135)+($F$131*Visualisation!$Q$135)+($G$131*Visualisation!$Q$135)+($H$131*Visualisation!$Q$135)+($I$131*Visualisation!$Q$135)+($J$131*Visualisation!$Q$135)+($K$131*Visualisation!$Q$135)+($L$131*Visualisation!$Q$135)+($M$131*Visualisation!$Q$135)+($N$131*Visualisation!$Q$135)+($O$131*Visualisation!$Q$135)+($P$131*Visualisation!$Q$135)+($Q$131*Visualisation!$Q$135)+($R$131*Visualisation!$Q$135)</f>
        <v>0</v>
      </c>
      <c r="CH213" s="2"/>
      <c r="CJ213" s="21">
        <f>(($L$123*Visualisation!$Q$135)+($L$124*Visualisation!$Q$135)+($L$125*Visualisation!$Q$135)+($L$126*Visualisation!$Q$135)+($L$127*Visualisation!$Q$135)+($L$128*Visualisation!$Q$135)+($L$129*Visualisation!$Q$135)+($L$130*Visualisation!$Q$135)+($L$131*Visualisation!$Q$135)+($L$132*Visualisation!$Q$135)+($L$133*Visualisation!$Q$135)+($L$134*Visualisation!$Q$135)+($L$135*Visualisation!$Q$135)+($L$136*Visualisation!$Q$135)+($L$137*Visualisation!$Q$135)+($L$138*Visualisation!$Q$135))*$BD$86</f>
        <v>0</v>
      </c>
      <c r="CK213" s="21">
        <f>($C$132*Visualisation!$Q$135)+($D$132*Visualisation!$Q$135)+($E$132*Visualisation!$Q$135)+($F$132*Visualisation!$Q$135)+($G$132*Visualisation!$Q$135)+($H$132*Visualisation!$Q$135)+($I$132*Visualisation!$Q$135)+($J$132*Visualisation!$Q$135)+($K$132*Visualisation!$Q$135)+($L$132*Visualisation!$Q$135)+($M$132*Visualisation!$Q$135)+($N$132*Visualisation!$Q$135)+($O$132*Visualisation!$Q$135)+($P$132*Visualisation!$Q$135)+($Q$132*Visualisation!$Q$135)+($R$132*Visualisation!$Q$135)</f>
        <v>0</v>
      </c>
      <c r="CL213" s="2"/>
      <c r="CN213" s="21">
        <f>(($M$123*Visualisation!$Q$135)+($M$124*Visualisation!$Q$135)+($M$125*Visualisation!$Q$135)+($M$126*Visualisation!$Q$135)+($M$127*Visualisation!$Q$135)+($M$128*Visualisation!$Q$135)+($M$129*Visualisation!$Q$135)+($M$130*Visualisation!$Q$135)+($M$131*Visualisation!$Q$135)+($M$132*Visualisation!$Q$135)+($M$133*Visualisation!$Q$135)+($M$134*Visualisation!$Q$135)+($M$135*Visualisation!$Q$135)+($M$136*Visualisation!$Q$135)+($M$137*Visualisation!$Q$135)+($M$138*Visualisation!$Q$135))*$BD$86</f>
        <v>0</v>
      </c>
      <c r="CO213" s="21">
        <f>($C$133*Visualisation!$Q$135)+($D$133*Visualisation!$Q$135)+($E$133*Visualisation!$Q$135)+($F$133*Visualisation!$Q$135)+($G$133*Visualisation!$Q$135)+($H$133*Visualisation!$Q$135)+($I$133*Visualisation!$Q$135)+($J$133*Visualisation!$Q$135)+($K$133*Visualisation!$Q$135)+($L$133*Visualisation!$Q$135)+($M$133*Visualisation!$Q$135)+($N$133*Visualisation!$Q$135)+($O$133*Visualisation!$Q$135)+($P$133*Visualisation!$Q$135)+($Q$133*Visualisation!$Q$135)+($R$133*Visualisation!$Q$135)</f>
        <v>0</v>
      </c>
      <c r="CP213" s="2"/>
      <c r="CR213" s="21">
        <f>(($N$123*Visualisation!$Q$135)+($N$124*Visualisation!$Q$135)+($N$125*Visualisation!$Q$135)+($N$126*Visualisation!$Q$135)+($N$127*Visualisation!$Q$135)+($N$128*Visualisation!$Q$135)+($N$129*Visualisation!$Q$135)+($N$130*Visualisation!$Q$135)+($N$131*Visualisation!$Q$135)+($N$132*Visualisation!$Q$135)+($N$133*Visualisation!$Q$135)+($N$134*Visualisation!$Q$135)+($N$135*Visualisation!$Q$135)+($N$136*Visualisation!$Q$135)+($N$137*Visualisation!$Q$135)+($N$138*Visualisation!$Q$135))*$BD$86</f>
        <v>0</v>
      </c>
      <c r="CS213" s="21">
        <f>($C$134*Visualisation!$Q$135)+($D$134*Visualisation!$Q$135)+($E$134*Visualisation!$Q$135)+($F$134*Visualisation!$Q$135)+($G$134*Visualisation!$Q$135)+($H$134*Visualisation!$Q$135)+($I$134*Visualisation!$Q$135)+($J$134*Visualisation!$Q$135)+($K$134*Visualisation!$Q$135)+($L$134*Visualisation!$Q$135)+($M$134*Visualisation!$Q$135)+($N$134*Visualisation!$Q$135)+($O$134*Visualisation!$Q$135)+($P$134*Visualisation!$Q$135)+($Q$134*Visualisation!$Q$135)+($R$134*Visualisation!$Q$135)</f>
        <v>0</v>
      </c>
      <c r="CT213" s="2"/>
      <c r="CV213" s="21">
        <f>(($O$123*Visualisation!$Q$135)+($O$124*Visualisation!$Q$135)+($O$125*Visualisation!$Q$135)+($O$126*Visualisation!$Q$135)+($O$127*Visualisation!$Q$135)+($O$128*Visualisation!$Q$135)+($O$129*Visualisation!$Q$135)+($O$130*Visualisation!$Q$135)+($O$131*Visualisation!$Q$135)+($O$132*Visualisation!$Q$135)+($O$133*Visualisation!$Q$135)+($O$134*Visualisation!$Q$135)+($O$135*Visualisation!$Q$135)+($O$136*Visualisation!$Q$135)+($O$137*Visualisation!$Q$135)+($O$138*Visualisation!$Q$135))*$BD$86</f>
        <v>0</v>
      </c>
      <c r="CW213" s="21">
        <f>($C$135*Visualisation!$Q$135)+($D$135*Visualisation!$Q$135)+($E$135*Visualisation!$Q$135)+($F$135*Visualisation!$Q$135)+($G$135*Visualisation!$Q$135)+($H$135*Visualisation!$Q$135)+($I$135*Visualisation!$Q$135)+($J$135*Visualisation!$Q$135)+($K$135*Visualisation!$Q$135)+($L$135*Visualisation!$Q$135)+($M$135*Visualisation!$Q$135)+($N$135*Visualisation!$Q$135)+($O$135*Visualisation!$Q$135)+($P$135*Visualisation!$Q$135)+($Q$135*Visualisation!$Q$135)+($R$135*Visualisation!$Q$135)</f>
        <v>0</v>
      </c>
      <c r="CX213" s="2"/>
      <c r="CZ213" s="21">
        <f>(($P$123*Visualisation!$Q$135)+($P$124*Visualisation!$Q$135)+($P$125*Visualisation!$Q$135)+($P$126*Visualisation!$Q$135)+($P$127*Visualisation!$Q$135)+($P$128*Visualisation!$Q$135)+($P$129*Visualisation!$Q$135)+($P$130*Visualisation!$Q$135)+($P$131*Visualisation!$Q$135)+($P$132*Visualisation!$Q$135)+($P$133*Visualisation!$Q$135)+($P$134*Visualisation!$Q$135)+($P$135*Visualisation!$Q$135)+($P$136*Visualisation!$Q$135)+($P$137*Visualisation!$Q$135)+($P$138*Visualisation!$Q$135))*$BD$86</f>
        <v>0</v>
      </c>
      <c r="DA213" s="21">
        <f>($C$136*Visualisation!$Q$135)+($D$136*Visualisation!$Q$135)+($E$136*Visualisation!$Q$135)+($F$136*Visualisation!$Q$135)+($G$136*Visualisation!$Q$135)+($H$136*Visualisation!$Q$135)+($I$136*Visualisation!$Q$135)+($J$136*Visualisation!$Q$135)+($K$136*Visualisation!$Q$135)+($L$136*Visualisation!$Q$135)+($M$136*Visualisation!$Q$135)+($N$136*Visualisation!$Q$135)+($O$136*Visualisation!$Q$135)+($P$136*Visualisation!$Q$135)+($Q$136*Visualisation!$Q$135)+($R$136*Visualisation!$Q$135)</f>
        <v>0</v>
      </c>
      <c r="DB213" s="2"/>
      <c r="DD213" s="21">
        <f>(($Q$123*Visualisation!$Q$135)+($Q$124*Visualisation!$Q$135)+($Q$125*Visualisation!$Q$135)+($Q$126*Visualisation!$Q$135)+($Q$127*Visualisation!$Q$135)+($Q$128*Visualisation!$Q$135)+($Q$129*Visualisation!$Q$135)+($Q$130*Visualisation!$Q$135)+($Q$131*Visualisation!$Q$135)+($Q$132*Visualisation!$Q$135)+($Q$133*Visualisation!$Q$135)+($Q$134*Visualisation!$Q$135)+($Q$135*Visualisation!$Q$135)+($Q$136*Visualisation!$Q$135)+($Q$137*Visualisation!$Q$135)+($Q$138*Visualisation!$Q$135))*$BD$86</f>
        <v>0</v>
      </c>
      <c r="DE213" s="21">
        <f>($C$137*Visualisation!$Q$135)+($D$137*Visualisation!$Q$135)+($E$137*Visualisation!$Q$135)+($F$137*Visualisation!$Q$135)+($G$137*Visualisation!$Q$135)+($H$137*Visualisation!$Q$135)+($I$137*Visualisation!$Q$135)+($J$137*Visualisation!$Q$135)+($K$137*Visualisation!$Q$135)+($L$137*Visualisation!$Q$135)+($M$137*Visualisation!$Q$135)+($N$137*Visualisation!$Q$135)+($O$137*Visualisation!$Q$135)+($P$137*Visualisation!$Q$135)+($Q$137*Visualisation!$Q$135)+($R$137*Visualisation!$Q$135)</f>
        <v>0</v>
      </c>
      <c r="DF213" s="2"/>
      <c r="DH213" s="21">
        <f>(($R$123*Visualisation!$Q$135)+($R$124*Visualisation!$Q$135)+($R$125*Visualisation!$Q$135)+($R$126*Visualisation!$Q$135)+($R$127*Visualisation!$Q$135)+($R$128*Visualisation!$Q$135)+($R$129*Visualisation!$Q$135)+($R$130*Visualisation!$Q$135)+($R$131*Visualisation!$Q$135)+($R$132*Visualisation!$Q$135)+($R$133*Visualisation!$Q$135)+($R$134*Visualisation!$Q$135)+($R$135*Visualisation!$Q$135)+($R$136*Visualisation!$Q$135)+($R$137*Visualisation!$Q$135)+($R$138*Visualisation!$Q$135))*$BD$86</f>
        <v>0</v>
      </c>
      <c r="DI213" s="21">
        <f>($C$138*Visualisation!$Q$135)+($D$138*Visualisation!$Q$135)+($E$138*Visualisation!$Q$135)+($F$138*Visualisation!$Q$135)+($G$138*Visualisation!$Q$135)+($H$138*Visualisation!$Q$135)+($I$138*Visualisation!$Q$135)+($J$138*Visualisation!$Q$135)+($K$138*Visualisation!$Q$135)+($L$138*Visualisation!$Q$135)+($M$138*Visualisation!$Q$135)+($N$138*Visualisation!$Q$135)+($O$138*Visualisation!$Q$135)+($P$138*Visualisation!$Q$135)+($Q$138*Visualisation!$Q$135)+($R$138*Visualisation!$Q$135)</f>
        <v>0</v>
      </c>
      <c r="DJ213" s="2"/>
      <c r="DO213" s="253"/>
    </row>
    <row r="214" spans="1:119" ht="15.75">
      <c r="A214" s="28" t="s">
        <v>73</v>
      </c>
      <c r="B214" s="159" t="s">
        <v>290</v>
      </c>
      <c r="C214" s="163">
        <f>IF((Visualisation!$L$70-Visualisation!E$70)&gt;0,(1-(EXP(-(((Visualisation!$L$70-Visualisation!E$70)^2)/(2*($T$206^2)))))),0)</f>
        <v>4.9119985804654265E-3</v>
      </c>
      <c r="D214" s="163">
        <f>IF((Visualisation!$L$70-Visualisation!F$70)&gt;0,(1-(EXP(-(((Visualisation!$L$70-Visualisation!F$70)^2)/(2*($T$206^2)))))),0)</f>
        <v>3.7595091713062967E-3</v>
      </c>
      <c r="E214" s="163">
        <f>IF((Visualisation!$L$70-Visualisation!G$70)&gt;0,(1-(EXP(-(((Visualisation!$L$70-Visualisation!G$70)^2)/(2*($T$206^2)))))),0)</f>
        <v>7.2916553686194208E-3</v>
      </c>
      <c r="F214" s="163">
        <f>IF((Visualisation!$L$70-Visualisation!H$70)&gt;0,(1-(EXP(-(((Visualisation!$L$70-Visualisation!H$70)^2)/(2*($T$206^2)))))),0)</f>
        <v>0</v>
      </c>
      <c r="G214" s="163">
        <f>IF((Visualisation!$L$70-Visualisation!I$70)&gt;0,(1-(EXP(-(((Visualisation!$L$70-Visualisation!I$70)^2)/(2*($T$206^2)))))),0)</f>
        <v>0</v>
      </c>
      <c r="H214" s="163">
        <f>IF((Visualisation!$L$70-Visualisation!J$70)&gt;0,(1-(EXP(-(((Visualisation!$L$70-Visualisation!J$70)^2)/(2*($T$206^2)))))),0)</f>
        <v>0</v>
      </c>
      <c r="I214" s="163">
        <f>IF((Visualisation!$L$70-Visualisation!K$70)&gt;0,(1-(EXP(-(((Visualisation!$L$70-Visualisation!K$70)^2)/(2*($T$206^2)))))),0)</f>
        <v>8.7473786830605249E-6</v>
      </c>
      <c r="J214" s="163">
        <f>IF((Visualisation!$L$70-Visualisation!L$70)&gt;0,(1-(EXP(-(((Visualisation!$L$70-Visualisation!L$70)^2)/(2*($T$206^2)))))),0)</f>
        <v>0</v>
      </c>
      <c r="K214" s="163">
        <f>IF((Visualisation!$L$70-Visualisation!M$70)&gt;0,(1-(EXP(-(((Visualisation!$L$70-Visualisation!M$70)^2)/(2*($T$206^2)))))),0)</f>
        <v>0</v>
      </c>
      <c r="L214" s="163">
        <f>IF((Visualisation!$L$70-Visualisation!N$70)&gt;0,(1-(EXP(-(((Visualisation!$L$70-Visualisation!N$70)^2)/(2*($T$206^2)))))),0)</f>
        <v>1.4408494086737278E-7</v>
      </c>
      <c r="M214" s="163">
        <f>IF((Visualisation!$L$70-Visualisation!O$70)&gt;0,(1-(EXP(-(((Visualisation!$L$70-Visualisation!O$70)^2)/(2*($T$206^2)))))),0)</f>
        <v>0</v>
      </c>
      <c r="N214" s="163">
        <f>IF((Visualisation!$L$70-Visualisation!P$70)&gt;0,(1-(EXP(-(((Visualisation!$L$70-Visualisation!P$70)^2)/(2*($T$206^2)))))),0)</f>
        <v>0</v>
      </c>
      <c r="O214" s="163">
        <f>IF((Visualisation!$L$70-Visualisation!Q$70)&gt;0,(1-(EXP(-(((Visualisation!$L$70-Visualisation!Q$70)^2)/(2*($T$206^2)))))),0)</f>
        <v>0.9860102415565527</v>
      </c>
      <c r="P214" s="163">
        <f>IF((Visualisation!$L$70-Visualisation!R$70)&gt;0,(1-(EXP(-(((Visualisation!$L$70-Visualisation!R$70)^2)/(2*($T$206^2)))))),0)</f>
        <v>3.5016997032083497E-3</v>
      </c>
      <c r="Q214" s="163">
        <f>IF((Visualisation!$L$70-Visualisation!S$70)&gt;0,(1-(EXP(-(((Visualisation!$L$70-Visualisation!S$70)^2)/(2*($T$206^2)))))),0)</f>
        <v>0</v>
      </c>
      <c r="R214" s="163">
        <f>IF((Visualisation!$L$70-Visualisation!T$70)&gt;0,(1-(EXP(-(((Visualisation!$L$70-Visualisation!T$70)^2)/(2*($T$206^2)))))),0)</f>
        <v>0</v>
      </c>
      <c r="V214" s="1"/>
      <c r="W214" s="249"/>
      <c r="X214" s="2"/>
      <c r="Y214" s="2"/>
      <c r="Z214" s="2"/>
      <c r="AA214" s="189" t="s">
        <v>180</v>
      </c>
      <c r="AB214" s="21">
        <f>SUM(AB198:AB213)</f>
        <v>0</v>
      </c>
      <c r="AC214" s="21">
        <f t="shared" ref="AC214:AQ214" si="23">SUM(AC198:AC213)</f>
        <v>0</v>
      </c>
      <c r="AD214" s="21">
        <f t="shared" si="23"/>
        <v>0</v>
      </c>
      <c r="AE214" s="21">
        <f t="shared" si="23"/>
        <v>0</v>
      </c>
      <c r="AF214" s="21">
        <f t="shared" si="23"/>
        <v>0</v>
      </c>
      <c r="AG214" s="21">
        <f t="shared" si="23"/>
        <v>0</v>
      </c>
      <c r="AH214" s="21">
        <f t="shared" si="23"/>
        <v>0</v>
      </c>
      <c r="AI214" s="21">
        <f t="shared" si="23"/>
        <v>0</v>
      </c>
      <c r="AJ214" s="21">
        <f t="shared" si="23"/>
        <v>0</v>
      </c>
      <c r="AK214" s="21">
        <f t="shared" si="23"/>
        <v>0</v>
      </c>
      <c r="AL214" s="21">
        <f t="shared" si="23"/>
        <v>0</v>
      </c>
      <c r="AM214" s="21">
        <f t="shared" si="23"/>
        <v>0</v>
      </c>
      <c r="AN214" s="21">
        <f t="shared" si="23"/>
        <v>0</v>
      </c>
      <c r="AO214" s="21">
        <f t="shared" si="23"/>
        <v>0</v>
      </c>
      <c r="AP214" s="21">
        <f t="shared" si="23"/>
        <v>0</v>
      </c>
      <c r="AQ214" s="21">
        <f t="shared" si="23"/>
        <v>0</v>
      </c>
      <c r="AR214" s="21"/>
      <c r="AS214" s="1"/>
      <c r="AT214" s="1"/>
      <c r="AU214" s="1"/>
      <c r="AV214" s="249"/>
      <c r="AX214" s="11"/>
      <c r="AY214" s="75" t="s">
        <v>257</v>
      </c>
      <c r="AZ214" s="21">
        <f>(($C$144*Visualisation!$Q$136)+($C$145*Visualisation!$Q$136)+($C$146*Visualisation!$Q$136)+($C$147*Visualisation!$Q$136)+($C$148*Visualisation!$Q$136)+($C$149*Visualisation!$Q$136)+($C$150*Visualisation!$Q$136)+($C$151*Visualisation!$Q$136)+($C$152*Visualisation!$Q$136)+($C$153*Visualisation!$Q$136)+($C$154*Visualisation!$Q$136)+($C$155*Visualisation!$Q$136)+($C$156*Visualisation!$Q$136)+($C$157*Visualisation!$Q$136)+($C$158*Visualisation!$Q$136)+($C$159*Visualisation!$Q$136))*$BD$86</f>
        <v>0</v>
      </c>
      <c r="BA214" s="21">
        <f>($C$144*Visualisation!$Q$136)+($D$144*Visualisation!$Q$136)+($E$144*Visualisation!$Q$136)+($F$144*Visualisation!$Q$136)+($G$144*Visualisation!$Q$136)+($H$144*Visualisation!$Q$136)+($I$144*Visualisation!$Q$136)+($J$144*Visualisation!$Q$136)+($K$144*Visualisation!$Q$136)+($L$144*Visualisation!$Q$136)+($M$144*Visualisation!$Q$136)+($N$144*Visualisation!$Q$136)+($O$144*Visualisation!$Q$136)+($P$144*Visualisation!$Q$136)+($Q$144*Visualisation!$Q$136)+($R$144*Visualisation!$Q$136)</f>
        <v>0</v>
      </c>
      <c r="BB214" s="21"/>
      <c r="BC214" s="21"/>
      <c r="BD214" s="21">
        <f>(($D$144*Visualisation!$Q$136)+($D$145*Visualisation!$Q$136)+($D$146*Visualisation!$Q$136)+($D$147*Visualisation!$Q$136)+($D$148*Visualisation!$Q$136)+($D$149*Visualisation!$Q$136)+($D$150*Visualisation!$Q$136)+($D$151*Visualisation!$Q$136)+($D$152*Visualisation!$Q$136)+($D$153*Visualisation!$Q$136)+($D$154*Visualisation!$Q$136)+($D$155*Visualisation!$Q$136)+($D$156*Visualisation!$Q$136)+($D$157*Visualisation!$Q$136)+($D$158*Visualisation!$Q$136)+($D$159*Visualisation!$Q$136))*$BD$86</f>
        <v>0</v>
      </c>
      <c r="BE214" s="21">
        <f>($C$145*Visualisation!$Q$136)+($D$145*Visualisation!$Q$136)+($E$145*Visualisation!$Q$136)+($F$145*Visualisation!$Q$136)+($G$145*Visualisation!$Q$136)+($H$145*Visualisation!$Q$136)+($I$145*Visualisation!$Q$136)+($J$145*Visualisation!$Q$136)+($K$145*Visualisation!$Q$136)+($L$145*Visualisation!$Q$136)+($M$145*Visualisation!$Q$136)+($N$145*Visualisation!$Q$136)+($O$145*Visualisation!$Q$136)+($P$145*Visualisation!$Q$136)+($Q$145*Visualisation!$Q$136)+($R$145*Visualisation!$Q$136)</f>
        <v>0</v>
      </c>
      <c r="BF214" s="21"/>
      <c r="BG214" s="21"/>
      <c r="BH214" s="21">
        <f>(($E$144*Visualisation!$Q$136)+($E$145*Visualisation!$Q$136)+($E$146*Visualisation!$Q$136)+($E$147*Visualisation!$Q$136)+($E$148*Visualisation!$Q$136)+($E$149*Visualisation!$Q$136)+($E$150*Visualisation!$Q$136)+($E$151*Visualisation!$Q$136)+($E$152*Visualisation!$Q$136)+($E$153*Visualisation!$Q$136)+($E$154*Visualisation!$Q$136)+($E$155*Visualisation!$Q$136)+($E$156*Visualisation!$Q$136)+($E$157*Visualisation!$Q$136)+($E$158*Visualisation!$Q$136)+($E$159*Visualisation!$Q$136))*$BD$86</f>
        <v>0</v>
      </c>
      <c r="BI214" s="21">
        <f>($C$146*Visualisation!$Q$136)+($D$146*Visualisation!$Q$136)+($E$146*Visualisation!$Q$136)+($F$146*Visualisation!$Q$136)+($G$146*Visualisation!$Q$136)+($H$146*Visualisation!$Q$136)+($I$146*Visualisation!$Q$136)+($J$146*Visualisation!$Q$136)+($K$146*Visualisation!$Q$136)+($L$146*Visualisation!$Q$136)+($M$146*Visualisation!$Q$136)+($N$146*Visualisation!$Q$136)+($O$146*Visualisation!$Q$136)+($P$146*Visualisation!$Q$136)+($Q$146*Visualisation!$Q$136)+($R$146*Visualisation!$Q$136)</f>
        <v>0</v>
      </c>
      <c r="BJ214" s="21"/>
      <c r="BK214" s="21"/>
      <c r="BL214" s="21">
        <f>(($F$144*Visualisation!$Q$136)+($F$145*Visualisation!$Q$136)+($F$146*Visualisation!$Q$136)+($F$147*Visualisation!$Q$136)+($F$148*Visualisation!$Q$136)+($F$149*Visualisation!$Q$136)+($F$150*Visualisation!$Q$136)+($F$151*Visualisation!$Q$136)+($F$152*Visualisation!$Q$136)+($F$153*Visualisation!$Q$136)+($F$154*Visualisation!$Q$136)+($F$155*Visualisation!$Q$136)+($F$156*Visualisation!$Q$136)+($F$157*Visualisation!$Q$136)+($F$158*Visualisation!$Q$136)+($F$159*Visualisation!$Q$136))*$BD$86</f>
        <v>0</v>
      </c>
      <c r="BM214" s="21">
        <f>($C$147*Visualisation!$Q$136)+($D$147*Visualisation!$Q$136)+($E$147*Visualisation!$Q$136)+($F$147*Visualisation!$Q$136)+($G$147*Visualisation!$Q$136)+($H$147*Visualisation!$Q$136)+($I$147*Visualisation!$Q$136)+($J$147*Visualisation!$Q$136)+($K$147*Visualisation!$Q$136)+($L$147*Visualisation!$Q$136)+($M$147*Visualisation!$Q$136)+($N$147*Visualisation!$Q$136)+($O$147*Visualisation!$Q$136)+($P$147*Visualisation!$Q$136)+($Q$147*Visualisation!$Q$136)+($R$147*Visualisation!$Q$136)</f>
        <v>0</v>
      </c>
      <c r="BN214" s="21"/>
      <c r="BO214" s="21"/>
      <c r="BP214" s="21">
        <f>(($G$144*Visualisation!$Q$136)+($G$145*Visualisation!$Q$136)+($G$146*Visualisation!$Q$136)+($G$147*Visualisation!$Q$136)+($G$148*Visualisation!$Q$136)+($G$149*Visualisation!$Q$136)+($G$150*Visualisation!$Q$136)+($G$151*Visualisation!$Q$136)+($G$152*Visualisation!$Q$136)+($G$153*Visualisation!$Q$136)+($G$154*Visualisation!$Q$136)+($G$155*Visualisation!$Q$136)+($G$156*Visualisation!$Q$136)+($G$157*Visualisation!$Q$136)+($G$158*Visualisation!$Q$136)+($G$159*Visualisation!$Q$136))*$BD$86</f>
        <v>0</v>
      </c>
      <c r="BQ214" s="21">
        <f>($C$148*Visualisation!$Q$136)+($D$148*Visualisation!$Q$136)+($E$148*Visualisation!$Q$136)+($F$148*Visualisation!$Q$136)+($G$148*Visualisation!$Q$136)+($H$148*Visualisation!$Q$136)+($I$148*Visualisation!$Q$136)+($J$148*Visualisation!$Q$136)+($K$148*Visualisation!$Q$136)+($L$148*Visualisation!$Q$136)+($M$148*Visualisation!$Q$136)+($N$148*Visualisation!$Q$136)+($O$148*Visualisation!$Q$136)+($P$148*Visualisation!$Q$136)+($Q$148*Visualisation!$Q$136)+($R$148*Visualisation!$Q$136)</f>
        <v>0</v>
      </c>
      <c r="BR214" s="21"/>
      <c r="BS214" s="21"/>
      <c r="BT214" s="21">
        <f>(($H$144*Visualisation!$Q$136)+($H$145*Visualisation!$Q$136)+($H$146*Visualisation!$Q$136)+($H$147*Visualisation!$Q$136)+($H$148*Visualisation!$Q$136)+($H$149*Visualisation!$Q$136)+($H$150*Visualisation!$Q$136)+($H$151*Visualisation!$Q$136)+($H$152*Visualisation!$Q$136)+($H$153*Visualisation!$Q$136)+($H$154*Visualisation!$Q$136)+($H$155*Visualisation!$Q$136)+($H$156*Visualisation!$Q$136)+($H$157*Visualisation!$Q$136)+($H$158*Visualisation!$Q$136)+($H$159*Visualisation!$Q$136))*$BD$86</f>
        <v>0</v>
      </c>
      <c r="BU214" s="21">
        <f>($C$149*Visualisation!$Q$136)+($D$149*Visualisation!$Q$136)+($E$149*Visualisation!$Q$136)+($F$149*Visualisation!$Q$136)+($G$149*Visualisation!$Q$136)+($H$149*Visualisation!$Q$136)+($I$149*Visualisation!$Q$136)+($J$149*Visualisation!$Q$136)+($K$149*Visualisation!$Q$136)+($L$149*Visualisation!$Q$136)+($M$149*Visualisation!$Q$136)+($N$149*Visualisation!$Q$136)+($O$149*Visualisation!$Q$136)+($P$149*Visualisation!$Q$136)+($Q$149*Visualisation!$Q$136)+($R$149*Visualisation!$Q$136)</f>
        <v>0</v>
      </c>
      <c r="BV214" s="21"/>
      <c r="BW214" s="21"/>
      <c r="BX214" s="21">
        <f>(($I$144*Visualisation!$Q$136)+($I$145*Visualisation!$Q$136)+($I$146*Visualisation!$Q$136)+($I$147*Visualisation!$Q$136)+($I$148*Visualisation!$Q$136)+($I$149*Visualisation!$Q$136)+($I$150*Visualisation!$Q$136)+($I$151*Visualisation!$Q$136)+($I$152*Visualisation!$Q$136)+($I$153*Visualisation!$Q$136)+($I$154*Visualisation!$Q$136)+($I$155*Visualisation!$Q$136)+($I$156*Visualisation!$Q$136)+($I$157*Visualisation!$Q$136)+($I$158*Visualisation!$Q$136)+($I$159*Visualisation!$Q$136))*$BD$86</f>
        <v>0</v>
      </c>
      <c r="BY214" s="21">
        <f>($C$150*Visualisation!$Q$136)+($D$150*Visualisation!$Q$136)+($E$150*Visualisation!$Q$136)+($F$150*Visualisation!$Q$136)+($G$150*Visualisation!$Q$136)+($H$150*Visualisation!$Q$136)+($I$150*Visualisation!$Q$136)+($J$150*Visualisation!$Q$136)+($K$150*Visualisation!$Q$136)+($L$150*Visualisation!$Q$136)+($M$150*Visualisation!$Q$136)+($N$150*Visualisation!$Q$136)+($O$150*Visualisation!$Q$136)+($P$150*Visualisation!$Q$136)+($Q$150*Visualisation!$Q$136)+($R$150*Visualisation!$Q$136)</f>
        <v>0</v>
      </c>
      <c r="BZ214" s="2"/>
      <c r="CB214" s="21">
        <f>(($J$144*Visualisation!$Q$136)+($J$145*Visualisation!$Q$136)+($J$146*Visualisation!$Q$136)+($J$147*Visualisation!$Q$136)+($J$148*Visualisation!$Q$136)+($J$149*Visualisation!$Q$136)+($J$150*Visualisation!$Q$136)+($J$151*Visualisation!$Q$136)+($J$152*Visualisation!$Q$136)+($J$153*Visualisation!$Q$136)+($J$154*Visualisation!$Q$136)+($J$155*Visualisation!$Q$136)+($J$156*Visualisation!$Q$136)+($J$157*Visualisation!$Q$136)+($J$158*Visualisation!$Q$136)+($J$159*Visualisation!$Q$136))*$BD$86</f>
        <v>0</v>
      </c>
      <c r="CC214" s="21">
        <f>($C$151*Visualisation!$Q$136)+($D$151*Visualisation!$Q$136)+($E$151*Visualisation!$Q$136)+($F$151*Visualisation!$Q$136)+($G$151*Visualisation!$Q$136)+($H$151*Visualisation!$Q$136)+($I$151*Visualisation!$Q$136)+($J$151*Visualisation!$Q$136)+($K$151*Visualisation!$Q$136)+($L$151*Visualisation!$Q$136)+($M$151*Visualisation!$Q$136)+($N$151*Visualisation!$Q$136)+($O$151*Visualisation!$Q$136)+($P$151*Visualisation!$Q$136)+($Q$151*Visualisation!$Q$136)+($R$151*Visualisation!$Q$136)</f>
        <v>0</v>
      </c>
      <c r="CD214" s="2"/>
      <c r="CF214" s="21">
        <f>(($K$144*Visualisation!$Q$136)+($K$145*Visualisation!$Q$136)+($K$146*Visualisation!$Q$136)+($K$147*Visualisation!$Q$136)+($K$148*Visualisation!$Q$136)+($K$149*Visualisation!$Q$136)+($K$150*Visualisation!$Q$136)+($K$151*Visualisation!$Q$136)+($K$152*Visualisation!$Q$136)+($K$153*Visualisation!$Q$136)+($K$154*Visualisation!$Q$136)+($K$155*Visualisation!$Q$136)+($K$156*Visualisation!$Q$136)+($K$157*Visualisation!$Q$136)+($K$158*Visualisation!$Q$136)+($K$159*Visualisation!$Q$136))*$BD$86</f>
        <v>0</v>
      </c>
      <c r="CG214" s="21">
        <f>($C$152*Visualisation!$Q$136)+($D$152*Visualisation!$Q$136)+($E$152*Visualisation!$Q$136)+($F$152*Visualisation!$Q$136)+($G$152*Visualisation!$Q$136)+($H$152*Visualisation!$Q$136)+($I$152*Visualisation!$Q$136)+($J$152*Visualisation!$Q$136)+($K$152*Visualisation!$Q$136)+($L$152*Visualisation!$Q$136)+($M$152*Visualisation!$Q$136)+($N$152*Visualisation!$Q$136)+($O$152*Visualisation!$Q$136)+($P$152*Visualisation!$Q$136)+($Q$152*Visualisation!$Q$136)+($R$152*Visualisation!$Q$136)</f>
        <v>0</v>
      </c>
      <c r="CH214" s="2"/>
      <c r="CJ214" s="21">
        <f>(($L$144*Visualisation!$Q$136)+($L$145*Visualisation!$Q$136)+($L$146*Visualisation!$Q$136)+($L$147*Visualisation!$Q$136)+($L$148*Visualisation!$Q$136)+($L$149*Visualisation!$Q$136)+($L$150*Visualisation!$Q$136)+($L$151*Visualisation!$Q$136)+($L$152*Visualisation!$Q$136)+($L$153*Visualisation!$Q$136)+($L$154*Visualisation!$Q$136)+($L$155*Visualisation!$Q$136)+($L$156*Visualisation!$Q$136)+($L$157*Visualisation!$Q$136)+($L$158*Visualisation!$Q$136)+($L$159*Visualisation!$Q$136))*$BD$86</f>
        <v>0</v>
      </c>
      <c r="CK214" s="21">
        <f>($C$153*Visualisation!$Q$136)+($D$153*Visualisation!$Q$136)+($E$153*Visualisation!$Q$136)+($F$153*Visualisation!$Q$136)+($G$153*Visualisation!$Q$136)+($H$153*Visualisation!$Q$136)+($I$153*Visualisation!$Q$136)+($J$153*Visualisation!$Q$136)+($K$153*Visualisation!$Q$136)+($L$153*Visualisation!$Q$136)+($M$153*Visualisation!$Q$136)+($N$153*Visualisation!$Q$136)+($O$153*Visualisation!$Q$136)+($P$153*Visualisation!$Q$136)+($Q$153*Visualisation!$Q$136)+($R$153*Visualisation!$Q$136)</f>
        <v>0</v>
      </c>
      <c r="CL214" s="2"/>
      <c r="CN214" s="21">
        <f>(($M$144*Visualisation!$Q$136)+($M$145*Visualisation!$Q$136)+($M$146*Visualisation!$Q$136)+($M$147*Visualisation!$Q$136)+($M$148*Visualisation!$Q$136)+($M$149*Visualisation!$Q$136)+($M$150*Visualisation!$Q$136)+($M$151*Visualisation!$Q$136)+($M$152*Visualisation!$Q$136)+($M$153*Visualisation!$Q$136)+($M$154*Visualisation!$Q$136)+($M$155*Visualisation!$Q$136)+($M$156*Visualisation!$Q$136)+($M$157*Visualisation!$Q$136)+($M$158*Visualisation!$Q$136)+($M$159*Visualisation!$Q$136))*$BD$86</f>
        <v>0</v>
      </c>
      <c r="CO214" s="21">
        <f>($C$154*Visualisation!$Q$136)+($D$154*Visualisation!$Q$136)+($E$154*Visualisation!$Q$136)+($F$154*Visualisation!$Q$136)+($G$154*Visualisation!$Q$136)+($H$154*Visualisation!$Q$136)+($I$154*Visualisation!$Q$136)+($J$154*Visualisation!$Q$136)+($K$154*Visualisation!$Q$136)+($L$154*Visualisation!$Q$136)+($M$154*Visualisation!$Q$136)+($N$154*Visualisation!$Q$136)+($O$154*Visualisation!$Q$136)+($P$154*Visualisation!$Q$136)+($Q$154*Visualisation!$Q$136)+($R$154*Visualisation!$Q$136)</f>
        <v>0</v>
      </c>
      <c r="CP214" s="2"/>
      <c r="CR214" s="21">
        <f>(($N$144*Visualisation!$Q$136)+($N$145*Visualisation!$Q$136)+($N$146*Visualisation!$Q$136)+($N$147*Visualisation!$Q$136)+($N$148*Visualisation!$Q$136)+($N$149*Visualisation!$Q$136)+($N$150*Visualisation!$Q$136)+($N$151*Visualisation!$Q$136)+($N$152*Visualisation!$Q$136)+($N$153*Visualisation!$Q$136)+($N$154*Visualisation!$Q$136)+($N$155*Visualisation!$Q$136)+($N$156*Visualisation!$Q$136)+($N$157*Visualisation!$Q$136)+($N$158*Visualisation!$Q$136)+($N$159*Visualisation!$Q$136))*$BD$86</f>
        <v>0</v>
      </c>
      <c r="CS214" s="21">
        <f>($C$155*Visualisation!$Q$136)+($D$155*Visualisation!$Q$136)+($E$155*Visualisation!$Q$136)+($F$155*Visualisation!$Q$136)+($G$155*Visualisation!$Q$136)+($H$155*Visualisation!$Q$136)+($I$155*Visualisation!$Q$136)+($J$155*Visualisation!$Q$136)+($K$155*Visualisation!$Q$136)+($L$155*Visualisation!$Q$136)+($M$155*Visualisation!$Q$136)+($N$155*Visualisation!$Q$136)+($O$155*Visualisation!$Q$136)+($P$155*Visualisation!$Q$136)+($Q$155*Visualisation!$Q$136)+($R$155*Visualisation!$Q$136)</f>
        <v>0</v>
      </c>
      <c r="CT214" s="2"/>
      <c r="CV214" s="21">
        <f>(($O$144*Visualisation!$Q$136)+($O$145*Visualisation!$Q$136)+($O$146*Visualisation!$Q$136)+($O$147*Visualisation!$Q$136)+($O$148*Visualisation!$Q$136)+($O$149*Visualisation!$Q$136)+($O$150*Visualisation!$Q$136)+($O$151*Visualisation!$Q$136)+($O$152*Visualisation!$Q$136)+($O$153*Visualisation!$Q$136)+($O$154*Visualisation!$Q$136)+($O$155*Visualisation!$Q$136)+($O$156*Visualisation!$Q$136)+($O$157*Visualisation!$Q$136)+($O$158*Visualisation!$Q$136)+($O$159*Visualisation!$Q$136))*$BD$86</f>
        <v>0</v>
      </c>
      <c r="CW214" s="21">
        <f>($C$156*Visualisation!$Q$136)+($D$156*Visualisation!$Q$136)+($E$156*Visualisation!$Q$136)+($F$156*Visualisation!$Q$136)+($G$156*Visualisation!$Q$136)+($H$156*Visualisation!$Q$136)+($I$156*Visualisation!$Q$136)+($J$156*Visualisation!$Q$136)+($K$156*Visualisation!$Q$136)+($L$156*Visualisation!$Q$136)+($M$156*Visualisation!$Q$136)+($N$156*Visualisation!$Q$136)+($O$156*Visualisation!$Q$136)+($P$156*Visualisation!$Q$136)+($Q$156*Visualisation!$Q$136)+($R$156*Visualisation!$Q$136)</f>
        <v>0</v>
      </c>
      <c r="CX214" s="2"/>
      <c r="CZ214" s="21">
        <f>(($P$144*Visualisation!$Q$136)+($P$145*Visualisation!$Q$136)+($P$146*Visualisation!$Q$136)+($P$147*Visualisation!$Q$136)+($P$148*Visualisation!$Q$136)+($P$149*Visualisation!$Q$136)+($P$150*Visualisation!$Q$136)+($P$151*Visualisation!$Q$136)+($P$152*Visualisation!$Q$136)+($P$153*Visualisation!$Q$136)+($P$154*Visualisation!$Q$136)+($P$155*Visualisation!$Q$136)+($P$156*Visualisation!$Q$136)+($P$157*Visualisation!$Q$136)+($P$158*Visualisation!$Q$136)+($P$159*Visualisation!$Q$136))*$BD$86</f>
        <v>0</v>
      </c>
      <c r="DA214" s="21">
        <f>($C$157*Visualisation!$Q$136)+($D$157*Visualisation!$Q$136)+($E$157*Visualisation!$Q$136)+($F$157*Visualisation!$Q$136)+($G$157*Visualisation!$Q$136)+($H$157*Visualisation!$Q$136)+($I$157*Visualisation!$Q$136)+($J$157*Visualisation!$Q$136)+($K$157*Visualisation!$Q$136)+($L$157*Visualisation!$Q$136)+($M$157*Visualisation!$Q$136)+($N$157*Visualisation!$Q$136)+($O$157*Visualisation!$Q$136)+($P$157*Visualisation!$Q$136)+($Q$157*Visualisation!$Q$136)+($R$157*Visualisation!$Q$136)</f>
        <v>0</v>
      </c>
      <c r="DB214" s="2"/>
      <c r="DD214" s="21">
        <f>(($Q$144*Visualisation!$Q$136)+($Q$145*Visualisation!$Q$136)+($Q$146*Visualisation!$Q$136)+($Q$147*Visualisation!$Q$136)+($Q$148*Visualisation!$Q$136)+($Q$149*Visualisation!$Q$136)+($Q$150*Visualisation!$Q$136)+($Q$151*Visualisation!$Q$136)+($Q$152*Visualisation!$Q$136)+($Q$153*Visualisation!$Q$136)+($Q$154*Visualisation!$Q$136)+($Q$155*Visualisation!$Q$136)+($Q$156*Visualisation!$Q$136)+($Q$157*Visualisation!$Q$136)+($Q$158*Visualisation!$Q$136)+($Q$159*Visualisation!$Q$136))*$BD$86</f>
        <v>0</v>
      </c>
      <c r="DE214" s="21">
        <f>($C$158*Visualisation!$Q$136)+($D$158*Visualisation!$Q$136)+($E$158*Visualisation!$Q$136)+($F$158*Visualisation!$Q$136)+($G$158*Visualisation!$Q$136)+($H$158*Visualisation!$Q$136)+($I$158*Visualisation!$Q$136)+($J$158*Visualisation!$Q$136)+($K$158*Visualisation!$Q$136)+($L$158*Visualisation!$Q$136)+($M$158*Visualisation!$Q$136)+($N$158*Visualisation!$Q$136)+($O$158*Visualisation!$Q$136)+($P$158*Visualisation!$Q$136)+($Q$158*Visualisation!$Q$136)+($R$158*Visualisation!$Q$136)</f>
        <v>0</v>
      </c>
      <c r="DF214" s="2"/>
      <c r="DH214" s="21">
        <f>(($R$144*Visualisation!$Q$136)+($R$145*Visualisation!$Q$136)+($R$146*Visualisation!$Q$136)+($R$147*Visualisation!$Q$136)+($R$148*Visualisation!$Q$136)+($R$149*Visualisation!$Q$136)+($R$150*Visualisation!$Q$136)+($R$151*Visualisation!$Q$136)+($R$152*Visualisation!$Q$136)+($R$153*Visualisation!$Q$136)+($R$154*Visualisation!$Q$136)+($R$155*Visualisation!$Q$136)+($R$156*Visualisation!$Q$136)+($R$157*Visualisation!$Q$136)+($R$158*Visualisation!$Q$136)+($R$159*Visualisation!$Q$136))*$BD$86</f>
        <v>0</v>
      </c>
      <c r="DI214" s="21">
        <f>($C$159*Visualisation!$Q$136)+($D$159*Visualisation!$Q$136)+($E$159*Visualisation!$Q$136)+($F$159*Visualisation!$Q$136)+($G$159*Visualisation!$Q$136)+($H$159*Visualisation!$Q$136)+($I$159*Visualisation!$Q$136)+($J$159*Visualisation!$Q$136)+($K$159*Visualisation!$Q$136)+($L$159*Visualisation!$Q$136)+($M$159*Visualisation!$Q$136)+($N$159*Visualisation!$Q$136)+($O$159*Visualisation!$Q$136)+($P$159*Visualisation!$Q$136)+($Q$159*Visualisation!$Q$136)+($R$159*Visualisation!$Q$136)</f>
        <v>0</v>
      </c>
      <c r="DJ214" s="2"/>
      <c r="DO214" s="253"/>
    </row>
    <row r="215" spans="1:119" ht="15.75">
      <c r="A215" s="28" t="s">
        <v>72</v>
      </c>
      <c r="B215" s="159" t="s">
        <v>291</v>
      </c>
      <c r="C215" s="163">
        <f>IF((Visualisation!$M$70-Visualisation!E$70)&gt;0,(1-(EXP(-(((Visualisation!$M$70-Visualisation!E$70)^2)/(2*($T$206^2)))))),0)</f>
        <v>5.7458438879078866E-3</v>
      </c>
      <c r="D215" s="163">
        <f>IF((Visualisation!$M$70-Visualisation!F$70)&gt;0,(1-(EXP(-(((Visualisation!$M$70-Visualisation!F$70)^2)/(2*($T$206^2)))))),0)</f>
        <v>4.493786649448217E-3</v>
      </c>
      <c r="E215" s="163">
        <f>IF((Visualisation!$M$70-Visualisation!G$70)&gt;0,(1-(EXP(-(((Visualisation!$M$70-Visualisation!G$70)^2)/(2*($T$206^2)))))),0)</f>
        <v>8.2985263130476161E-3</v>
      </c>
      <c r="F215" s="163">
        <f>IF((Visualisation!$M$70-Visualisation!H$70)&gt;0,(1-(EXP(-(((Visualisation!$M$70-Visualisation!H$70)^2)/(2*($T$206^2)))))),0)</f>
        <v>0</v>
      </c>
      <c r="G215" s="163">
        <f>IF((Visualisation!$M$70-Visualisation!I$70)&gt;0,(1-(EXP(-(((Visualisation!$M$70-Visualisation!I$70)^2)/(2*($T$206^2)))))),0)</f>
        <v>0</v>
      </c>
      <c r="H215" s="163">
        <f>IF((Visualisation!$M$70-Visualisation!J$70)&gt;0,(1-(EXP(-(((Visualisation!$M$70-Visualisation!J$70)^2)/(2*($T$206^2)))))),0)</f>
        <v>0</v>
      </c>
      <c r="I215" s="163">
        <f>IF((Visualisation!$M$70-Visualisation!K$70)&gt;0,(1-(EXP(-(((Visualisation!$M$70-Visualisation!K$70)^2)/(2*($T$206^2)))))),0)</f>
        <v>7.5621510942092129E-5</v>
      </c>
      <c r="J215" s="163">
        <f>IF((Visualisation!$M$70-Visualisation!L$70)&gt;0,(1-(EXP(-(((Visualisation!$M$70-Visualisation!L$70)^2)/(2*($T$206^2)))))),0)</f>
        <v>3.2931264576263608E-5</v>
      </c>
      <c r="K215" s="163">
        <f>IF((Visualisation!$M$70-Visualisation!M$70)&gt;0,(1-(EXP(-(((Visualisation!$M$70-Visualisation!M$70)^2)/(2*($T$206^2)))))),0)</f>
        <v>0</v>
      </c>
      <c r="L215" s="163">
        <f>IF((Visualisation!$M$70-Visualisation!N$70)&gt;0,(1-(EXP(-(((Visualisation!$M$70-Visualisation!N$70)^2)/(2*($T$206^2)))))),0)</f>
        <v>3.7431785168906551E-5</v>
      </c>
      <c r="M215" s="163">
        <f>IF((Visualisation!$M$70-Visualisation!O$70)&gt;0,(1-(EXP(-(((Visualisation!$M$70-Visualisation!O$70)^2)/(2*($T$206^2)))))),0)</f>
        <v>0</v>
      </c>
      <c r="N215" s="163">
        <f>IF((Visualisation!$M$70-Visualisation!P$70)&gt;0,(1-(EXP(-(((Visualisation!$M$70-Visualisation!P$70)^2)/(2*($T$206^2)))))),0)</f>
        <v>0</v>
      </c>
      <c r="O215" s="163">
        <f>IF((Visualisation!$M$70-Visualisation!Q$70)&gt;0,(1-(EXP(-(((Visualisation!$M$70-Visualisation!Q$70)^2)/(2*($T$206^2)))))),0)</f>
        <v>0.98633855525568692</v>
      </c>
      <c r="P215" s="163">
        <f>IF((Visualisation!$M$70-Visualisation!R$70)&gt;0,(1-(EXP(-(((Visualisation!$M$70-Visualisation!R$70)^2)/(2*($T$206^2)))))),0)</f>
        <v>4.2116465524332236E-3</v>
      </c>
      <c r="Q215" s="163">
        <f>IF((Visualisation!$M$70-Visualisation!S$70)&gt;0,(1-(EXP(-(((Visualisation!$M$70-Visualisation!S$70)^2)/(2*($T$206^2)))))),0)</f>
        <v>0</v>
      </c>
      <c r="R215" s="163">
        <f>IF((Visualisation!$M$70-Visualisation!T$70)&gt;0,(1-(EXP(-(((Visualisation!$M$70-Visualisation!T$70)^2)/(2*($T$206^2)))))),0)</f>
        <v>0</v>
      </c>
      <c r="V215" s="1"/>
      <c r="W215" s="249"/>
      <c r="X215" s="2"/>
      <c r="Y215" s="2"/>
      <c r="Z215" s="2"/>
      <c r="AA215" s="190"/>
      <c r="AS215" s="1"/>
      <c r="AT215" s="1"/>
      <c r="AU215" s="1"/>
      <c r="AV215" s="249"/>
      <c r="AX215" s="11"/>
      <c r="AY215" s="225" t="s">
        <v>82</v>
      </c>
      <c r="AZ215" s="21">
        <f>(($C$165*Visualisation!$Q$137)+($C$166*Visualisation!$Q$137)+($C$167*Visualisation!$Q$137)+($C$168*Visualisation!$Q$137)+($C$169*Visualisation!$Q$137)+($C$170*Visualisation!$Q$137)+($C$171*Visualisation!$Q$137)+($C$172*Visualisation!$Q$137)+($C$173*Visualisation!$Q$137)+($C$174*Visualisation!$Q$137)+($C$175*Visualisation!$Q$137)+($C$176*Visualisation!$Q$137)+($C$177*Visualisation!$Q$137)+($C$178*Visualisation!$Q$137)+($C$179*Visualisation!$Q$137)+($C$180*Visualisation!$Q$137))*$BD$86</f>
        <v>0</v>
      </c>
      <c r="BA215" s="21">
        <f>($C$165*Visualisation!$Q$137)+($D$165*Visualisation!$Q$137)+($E$165*Visualisation!$Q$137)+($F$165*Visualisation!$Q$137)+($G$165*Visualisation!$Q$137)+($H$165*Visualisation!$Q$137)+($I$165*Visualisation!$Q$137)+($J$165*Visualisation!$Q$137)+($K$165*Visualisation!$Q$137)+($L$165*Visualisation!$Q$137)+($M$165*Visualisation!$Q$137)+($N$165*Visualisation!$Q$137)+($O$165*Visualisation!$Q$137)+($P$165*Visualisation!$Q$137)+($Q$165*Visualisation!$Q$137)+($R$165*Visualisation!$Q$137)</f>
        <v>0</v>
      </c>
      <c r="BB215" s="21"/>
      <c r="BC215" s="21"/>
      <c r="BD215" s="21">
        <f>(($D$165*Visualisation!$Q$137)+($D$166*Visualisation!$Q$137)+($D$167*Visualisation!$Q$137)+($D$168*Visualisation!$Q$137)+($D$169*Visualisation!$Q$137)+($D$170*Visualisation!$Q$137)+($D$171*Visualisation!$Q$137)+($D$172*Visualisation!$Q$137)+($D$173*Visualisation!$Q$137)+($D$174*Visualisation!$Q$137)+($D$175*Visualisation!$Q$137)+($D$176*Visualisation!$Q$137)+($D$177*Visualisation!$Q$137)+($D$178*Visualisation!$Q$137)+($D$179*Visualisation!$Q$137)+($D$180*Visualisation!$Q$137))*$BD$86</f>
        <v>0</v>
      </c>
      <c r="BE215" s="21">
        <f>($C$166*Visualisation!$Q$137)+($D$166*Visualisation!$Q$137)+($E$166*Visualisation!$Q$137)+($F$166*Visualisation!$Q$137)+($G$166*Visualisation!$Q$137)+($H$166*Visualisation!$Q$137)+($I$166*Visualisation!$Q$137)+($J$166*Visualisation!$Q$137)+($K$166*Visualisation!$Q$137)+($L$166*Visualisation!$Q$137)+($M$166*Visualisation!$Q$137)+($N$166*Visualisation!$Q$137)+($O$166*Visualisation!$Q$137)+($P$166*Visualisation!$Q$137)+($Q$166*Visualisation!$Q$137)+($R$166*Visualisation!$Q$137)</f>
        <v>0</v>
      </c>
      <c r="BF215" s="21"/>
      <c r="BG215" s="21"/>
      <c r="BH215" s="21">
        <f>(($E$165*Visualisation!$Q$137)+($E$166*Visualisation!$Q$137)+($E$167*Visualisation!$Q$137)+($E$168*Visualisation!$Q$137)+($E$169*Visualisation!$Q$137)+($E$170*Visualisation!$Q$137)+($E$171*Visualisation!$Q$137)+($E$172*Visualisation!$Q$137)+($E$173*Visualisation!$Q$137)+($E$174*Visualisation!$Q$137)+($E$175*Visualisation!$Q$137)+($E$176*Visualisation!$Q$137)+($E$177*Visualisation!$Q$137)+($E$178*Visualisation!$Q$137)+($E$179*Visualisation!$Q$137)+($E$180*Visualisation!$Q$137))*$BD$86</f>
        <v>0</v>
      </c>
      <c r="BI215" s="21">
        <f>($C$167*Visualisation!$Q$137)+($D$167*Visualisation!$Q$137)+($E$167*Visualisation!$Q$137)+($F$167*Visualisation!$Q$137)+($G$167*Visualisation!$Q$137)+($H$167*Visualisation!$Q$137)+($I$167*Visualisation!$Q$137)+($J$167*Visualisation!$Q$137)+($K$167*Visualisation!$Q$137)+($L$167*Visualisation!$Q$137)+($M$167*Visualisation!$Q$137)+($N$167*Visualisation!$Q$137)+($O$167*Visualisation!$Q$137)+($P$167*Visualisation!$Q$137)+($Q$167*Visualisation!$Q$137)+($R$167*Visualisation!$Q$137)</f>
        <v>0</v>
      </c>
      <c r="BJ215" s="21"/>
      <c r="BK215" s="21"/>
      <c r="BL215" s="21">
        <f>(($F$165*Visualisation!$Q$137)+($F$166*Visualisation!$Q$137)+($F$167*Visualisation!$Q$137)+($F$168*Visualisation!$Q$137)+($F$169*Visualisation!$Q$137)+($F$170*Visualisation!$Q$137)+($F$171*Visualisation!$Q$137)+($F$172*Visualisation!$Q$137)+($F$173*Visualisation!$Q$137)+($F$174*Visualisation!$Q$137)+($F$175*Visualisation!$Q$137)+($F$176*Visualisation!$Q$137)+($F$177*Visualisation!$Q$137)+($F$178*Visualisation!$Q$137)+($F$179*Visualisation!$Q$137)+($F$180*Visualisation!$Q$137))*$BD$86</f>
        <v>0</v>
      </c>
      <c r="BM215" s="21">
        <f>($C$168*Visualisation!$Q$137)+($D$168*Visualisation!$Q$137)+($E$168*Visualisation!$Q$137)+($F$168*Visualisation!$Q$137)+($G$168*Visualisation!$Q$137)+($H$168*Visualisation!$Q$137)+($I$168*Visualisation!$Q$137)+($J$168*Visualisation!$Q$137)+($K$168*Visualisation!$Q$137)+($L$168*Visualisation!$Q$137)+($M$168*Visualisation!$Q$137)+($N$168*Visualisation!$Q$137)+($O$168*Visualisation!$Q$137)+($P$168*Visualisation!$Q$137)+($Q$168*Visualisation!$Q$137)+($R$168*Visualisation!$Q$137)</f>
        <v>0</v>
      </c>
      <c r="BN215" s="21"/>
      <c r="BO215" s="21"/>
      <c r="BP215" s="21">
        <f>(($G$165*Visualisation!$Q$137)+($G$166*Visualisation!$Q$137)+($G$167*Visualisation!$Q$137)+($G$168*Visualisation!$Q$137)+($G$169*Visualisation!$Q$137)+($G$170*Visualisation!$Q$137)+($G$171*Visualisation!$Q$137)+($G$172*Visualisation!$Q$137)+($G$173*Visualisation!$Q$137)+($G$174*Visualisation!$Q$137)+($G$175*Visualisation!$Q$137)+($G$176*Visualisation!$Q$137)+($G$177*Visualisation!$Q$137)+($G$178*Visualisation!$Q$137)+($G$179*Visualisation!$Q$137)+($G$180*Visualisation!$Q$137))*$BD$86</f>
        <v>0</v>
      </c>
      <c r="BQ215" s="21">
        <f>($C$169*Visualisation!$Q$137)+($D$169*Visualisation!$Q$137)+($E$169*Visualisation!$Q$137)+($F$169*Visualisation!$Q$137)+($G$169*Visualisation!$Q$137)+($H$169*Visualisation!$Q$137)+($I$169*Visualisation!$Q$137)+($J$169*Visualisation!$Q$137)+($K$169*Visualisation!$Q$137)+($L$169*Visualisation!$Q$137)+($M$169*Visualisation!$Q$137)+($N$169*Visualisation!$Q$137)+($O$169*Visualisation!$Q$137)+($P$169*Visualisation!$Q$137)+($Q$169*Visualisation!$Q$137)+($R$169*Visualisation!$Q$137)</f>
        <v>0</v>
      </c>
      <c r="BR215" s="21"/>
      <c r="BS215" s="21"/>
      <c r="BT215" s="21">
        <f>(($H$165*Visualisation!$Q$137)+($H$166*Visualisation!$Q$137)+($H$167*Visualisation!$Q$137)+($H$168*Visualisation!$Q$137)+($H$169*Visualisation!$Q$137)+($H$170*Visualisation!$Q$137)+($H$171*Visualisation!$Q$137)+($H$172*Visualisation!$Q$137)+($H$173*Visualisation!$Q$137)+($H$174*Visualisation!$Q$137)+($H$175*Visualisation!$Q$137)+($H$176*Visualisation!$Q$137)+($H$177*Visualisation!$Q$137)+($H$178*Visualisation!$Q$137)+($H$179*Visualisation!$Q$137)+($H$180*Visualisation!$Q$137))*$BD$86</f>
        <v>0</v>
      </c>
      <c r="BU215" s="21">
        <f>($C$170*Visualisation!$Q$137)+($D$170*Visualisation!$Q$137)+($E$170*Visualisation!$Q$137)+($F$170*Visualisation!$Q$137)+($G$170*Visualisation!$Q$137)+($H$170*Visualisation!$Q$137)+($I$170*Visualisation!$Q$137)+($J$170*Visualisation!$Q$137)+($K$170*Visualisation!$Q$137)+($L$170*Visualisation!$Q$137)+($M$170*Visualisation!$Q$137)+($N$170*Visualisation!$Q$137)+($O$170*Visualisation!$Q$137)+($P$170*Visualisation!$Q$137)+($Q$170*Visualisation!$Q$137)+($R$170*Visualisation!$Q$137)</f>
        <v>0</v>
      </c>
      <c r="BV215" s="21"/>
      <c r="BW215" s="21"/>
      <c r="BX215" s="21">
        <f>(($I$165*Visualisation!$Q$137)+($I$166*Visualisation!$Q$137)+($I$167*Visualisation!$Q$137)+($I$168*Visualisation!$Q$137)+($I$169*Visualisation!$Q$137)+($I$170*Visualisation!$Q$137)+($I$171*Visualisation!$Q$137)+($I$172*Visualisation!$Q$137)+($I$173*Visualisation!$Q$137)+($I$174*Visualisation!$Q$137)+($I$175*Visualisation!$Q$137)+($I$176*Visualisation!$Q$137)+($I$177*Visualisation!$Q$137)+($I$178*Visualisation!$Q$137)+($I$179*Visualisation!$Q$137)+($I$180*Visualisation!$Q$137))*$BD$86</f>
        <v>0</v>
      </c>
      <c r="BY215" s="21">
        <f>($C$171*Visualisation!$Q$137)+($D$171*Visualisation!$Q$137)+($E$171*Visualisation!$Q$137)+($F$171*Visualisation!$Q$137)+($G$171*Visualisation!$Q$137)+($H$171*Visualisation!$Q$137)+($I$171*Visualisation!$Q$137)+($J$171*Visualisation!$Q$137)+($K$171*Visualisation!$Q$137)+($L$171*Visualisation!$Q$137)+($M$171*Visualisation!$Q$137)+($N$171*Visualisation!$Q$137)+($O$171*Visualisation!$Q$137)+($P$171*Visualisation!$Q$137)+($Q$171*Visualisation!$Q$137)+($R$171*Visualisation!$Q$137)</f>
        <v>0</v>
      </c>
      <c r="BZ215" s="2"/>
      <c r="CB215" s="21">
        <f>(($J$165*Visualisation!$Q$137)+($J$166*Visualisation!$Q$137)+($J$167*Visualisation!$Q$137)+($J$168*Visualisation!$Q$137)+($J$169*Visualisation!$Q$137)+($J$170*Visualisation!$Q$137)+($J$171*Visualisation!$Q$137)+($J$172*Visualisation!$Q$137)+($J$173*Visualisation!$Q$137)+($J$174*Visualisation!$Q$137)+($J$175*Visualisation!$Q$137)+($J$176*Visualisation!$Q$137)+($J$177*Visualisation!$Q$137)+($J$178*Visualisation!$Q$137)+($J$179*Visualisation!$Q$137)+($J$180*Visualisation!$Q$137))*$BD$86</f>
        <v>0</v>
      </c>
      <c r="CC215" s="21">
        <f>($C$172*Visualisation!$Q$137)+($D$172*Visualisation!$Q$137)+($E$172*Visualisation!$Q$137)+($F$172*Visualisation!$Q$137)+($G$172*Visualisation!$Q$137)+($H$172*Visualisation!$Q$137)+($I$172*Visualisation!$Q$137)+($J$172*Visualisation!$Q$137)+($K$172*Visualisation!$Q$137)+($L$172*Visualisation!$Q$137)+($M$172*Visualisation!$Q$137)+($N$172*Visualisation!$Q$137)+($O$172*Visualisation!$Q$137)+($P$172*Visualisation!$Q$137)+($Q$172*Visualisation!$Q$137)+($R$172*Visualisation!$Q$137)</f>
        <v>0</v>
      </c>
      <c r="CD215" s="2"/>
      <c r="CF215" s="21">
        <f>(($K$165*Visualisation!$Q$137)+($K$166*Visualisation!$Q$137)+($K$167*Visualisation!$Q$137)+($K$168*Visualisation!$Q$137)+($K$169*Visualisation!$Q$137)+($K$170*Visualisation!$Q$137)+($K$171*Visualisation!$Q$137)+($K$172*Visualisation!$Q$137)+($K$173*Visualisation!$Q$137)+($K$174*Visualisation!$Q$137)+($K$175*Visualisation!$Q$137)+($K$176*Visualisation!$Q$137)+($K$177*Visualisation!$Q$137)+($K$178*Visualisation!$Q$137)+($K$179*Visualisation!$Q$137)+($K$180*Visualisation!$Q$137))*$BD$86</f>
        <v>0</v>
      </c>
      <c r="CG215" s="21">
        <f>($C$173*Visualisation!$Q$137)+($D$173*Visualisation!$Q$137)+($E$173*Visualisation!$Q$137)+($F$173*Visualisation!$Q$137)+($G$173*Visualisation!$Q$137)+($H$173*Visualisation!$Q$137)+($I$173*Visualisation!$Q$137)+($J$173*Visualisation!$Q$137)+($K$173*Visualisation!$Q$137)+($L$173*Visualisation!$Q$137)+($M$173*Visualisation!$Q$137)+($N$173*Visualisation!$Q$137)+($O$173*Visualisation!$Q$137)+($P$173*Visualisation!$Q$137)+($Q$173*Visualisation!$Q$137)+($R$173*Visualisation!$Q$137)</f>
        <v>0</v>
      </c>
      <c r="CH215" s="2"/>
      <c r="CJ215" s="21">
        <f>(($L$165*Visualisation!$Q$137)+($L$166*Visualisation!$Q$137)+($L$167*Visualisation!$Q$137)+($L$168*Visualisation!$Q$137)+($L$169*Visualisation!$Q$137)+($L$170*Visualisation!$Q$137)+($L$171*Visualisation!$Q$137)+($L$172*Visualisation!$Q$137)+($L$173*Visualisation!$Q$137)+($L$174*Visualisation!$Q$137)+($L$175*Visualisation!$Q$137)+($L$176*Visualisation!$Q$137)+($L$177*Visualisation!$Q$137)+($L$178*Visualisation!$Q$137)+($L$179*Visualisation!$Q$137)+($L$180*Visualisation!$Q$137))*$BD$86</f>
        <v>0</v>
      </c>
      <c r="CK215" s="21">
        <f>($C$174*Visualisation!$Q$137)+($D$174*Visualisation!$Q$137)+($E$174*Visualisation!$Q$137)+($F$174*Visualisation!$Q$137)+($G$174*Visualisation!$Q$137)+($H$174*Visualisation!$Q$137)+($I$174*Visualisation!$Q$137)+($J$174*Visualisation!$Q$137)+($K$174*Visualisation!$Q$137)+($L$174*Visualisation!$Q$137)+($M$174*Visualisation!$Q$137)+($N$174*Visualisation!$Q$137)+($O$174*Visualisation!$Q$137)+($P$174*Visualisation!$Q$137)+($Q$174*Visualisation!$Q$137)+($R$174*Visualisation!$Q$137)</f>
        <v>0</v>
      </c>
      <c r="CL215" s="2"/>
      <c r="CN215" s="21">
        <f>(($M$165*Visualisation!$Q$137)+($M$166*Visualisation!$Q$137)+($M$167*Visualisation!$Q$137)+($M$168*Visualisation!$Q$137)+($M$169*Visualisation!$Q$137)+($M$170*Visualisation!$Q$137)+($M$171*Visualisation!$Q$137)+($M$172*Visualisation!$Q$137)+($M$173*Visualisation!$Q$137)+($M$174*Visualisation!$Q$137)+($M$175*Visualisation!$Q$137)+($M$176*Visualisation!$Q$137)+($M$177*Visualisation!$Q$137)+($M$178*Visualisation!$Q$137)+($M$179*Visualisation!$Q$137)+($M$180*Visualisation!$Q$137))*$BD$86</f>
        <v>0</v>
      </c>
      <c r="CO215" s="21">
        <f>($C$175*Visualisation!$Q$137)+($D$175*Visualisation!$Q$137)+($E$175*Visualisation!$Q$137)+($F$175*Visualisation!$Q$137)+($G$175*Visualisation!$Q$137)+($H$175*Visualisation!$Q$137)+($I$175*Visualisation!$Q$137)+($J$175*Visualisation!$Q$137)+($K$175*Visualisation!$Q$137)+($L$175*Visualisation!$Q$137)+($M$175*Visualisation!$Q$137)+($N$175*Visualisation!$Q$137)+($O$175*Visualisation!$Q$137)+($P$175*Visualisation!$Q$137)+($Q$175*Visualisation!$Q$137)+($R$175*Visualisation!$Q$137)</f>
        <v>0</v>
      </c>
      <c r="CP215" s="2"/>
      <c r="CR215" s="21">
        <f>(($N$165*Visualisation!$Q$137)+($N$166*Visualisation!$Q$137)+($N$167*Visualisation!$Q$137)+($N$168*Visualisation!$Q$137)+($N$169*Visualisation!$Q$137)+($N$170*Visualisation!$Q$137)+($N$171*Visualisation!$Q$137)+($N$172*Visualisation!$Q$137)+($N$173*Visualisation!$Q$137)+($N$174*Visualisation!$Q$137)+($N$175*Visualisation!$Q$137)+($N$176*Visualisation!$Q$137)+($N$177*Visualisation!$Q$137)+($N$178*Visualisation!$Q$137)+($N$179*Visualisation!$Q$137)+($N$180*Visualisation!$Q$137))*$BD$86</f>
        <v>0</v>
      </c>
      <c r="CS215" s="21">
        <f>($C$176*Visualisation!$Q$137)+($D$176*Visualisation!$Q$137)+($E$176*Visualisation!$Q$137)+($F$176*Visualisation!$Q$137)+($G$176*Visualisation!$Q$137)+($H$176*Visualisation!$Q$137)+($I$176*Visualisation!$Q$137)+($J$176*Visualisation!$Q$137)+($K$176*Visualisation!$Q$137)+($L$176*Visualisation!$Q$137)+($M$176*Visualisation!$Q$137)+($N$176*Visualisation!$Q$137)+($O$176*Visualisation!$Q$137)+($P$176*Visualisation!$Q$137)+($Q$176*Visualisation!$Q$137)+($R$176*Visualisation!$Q$137)</f>
        <v>0</v>
      </c>
      <c r="CT215" s="2"/>
      <c r="CV215" s="21">
        <f>(($O$165*Visualisation!$Q$137)+($O$166*Visualisation!$Q$137)+($O$167*Visualisation!$Q$137)+($O$168*Visualisation!$Q$137)+($O$169*Visualisation!$Q$137)+($O$170*Visualisation!$Q$137)+($O$171*Visualisation!$Q$137)+($O$172*Visualisation!$Q$137)+($O$173*Visualisation!$Q$137)+($O$174*Visualisation!$Q$137)+($O$175*Visualisation!$Q$137)+($O$176*Visualisation!$Q$137)+($O$177*Visualisation!$Q$137)+($O$178*Visualisation!$Q$137)+($O$179*Visualisation!$Q$137)+($O$180*Visualisation!$Q$137))*$BD$86</f>
        <v>0</v>
      </c>
      <c r="CW215" s="21">
        <f>($C$177*Visualisation!$Q$137)+($D$177*Visualisation!$Q$137)+($E$177*Visualisation!$Q$137)+($F$177*Visualisation!$Q$137)+($G$177*Visualisation!$Q$137)+($H$177*Visualisation!$Q$137)+($I$177*Visualisation!$Q$137)+($J$177*Visualisation!$Q$137)+($K$177*Visualisation!$Q$137)+($L$177*Visualisation!$Q$137)+($M$177*Visualisation!$Q$137)+($N$177*Visualisation!$Q$137)+($O$177*Visualisation!$Q$137)+($P$177*Visualisation!$Q$137)+($Q$177*Visualisation!$Q$137)+($R$177*Visualisation!$Q$137)</f>
        <v>0</v>
      </c>
      <c r="CX215" s="2"/>
      <c r="CZ215" s="21">
        <f>(($P$165*Visualisation!$Q$137)+($P$166*Visualisation!$Q$137)+($P$167*Visualisation!$Q$137)+($P$168*Visualisation!$Q$137)+($P$169*Visualisation!$Q$137)+($P$170*Visualisation!$Q$137)+($P$171*Visualisation!$Q$137)+($P$172*Visualisation!$Q$137)+($P$173*Visualisation!$Q$137)+($P$174*Visualisation!$Q$137)+($P$175*Visualisation!$Q$137)+($P$176*Visualisation!$Q$137)+($P$177*Visualisation!$Q$137)+($P$178*Visualisation!$Q$137)+($P$179*Visualisation!$Q$137)+($P$180*Visualisation!$Q$137))*$BD$86</f>
        <v>0</v>
      </c>
      <c r="DA215" s="21">
        <f>($C$178*Visualisation!$Q$137)+($D$178*Visualisation!$Q$137)+($E$178*Visualisation!$Q$137)+($F$178*Visualisation!$Q$137)+($G$178*Visualisation!$Q$137)+($H$178*Visualisation!$Q$137)+($I$178*Visualisation!$Q$137)+($J$178*Visualisation!$Q$137)+($K$178*Visualisation!$Q$137)+($L$178*Visualisation!$Q$137)+($M$178*Visualisation!$Q$137)+($N$178*Visualisation!$Q$137)+($O$178*Visualisation!$Q$137)+($P$178*Visualisation!$Q$137)+($Q$178*Visualisation!$Q$137)+($R$178*Visualisation!$Q$137)</f>
        <v>0</v>
      </c>
      <c r="DB215" s="2"/>
      <c r="DD215" s="21">
        <f>(($Q$165*Visualisation!$Q$137)+($Q$166*Visualisation!$Q$137)+($Q$167*Visualisation!$Q$137)+($Q$168*Visualisation!$Q$137)+($Q$169*Visualisation!$Q$137)+($Q$170*Visualisation!$Q$137)+($Q$171*Visualisation!$Q$137)+($Q$172*Visualisation!$Q$137)+($Q$173*Visualisation!$Q$137)+($Q$174*Visualisation!$Q$137)+($Q$175*Visualisation!$Q$137)+($Q$176*Visualisation!$Q$137)+($Q$177*Visualisation!$Q$137)+($Q$178*Visualisation!$Q$137)+($Q$179*Visualisation!$Q$137)+($Q$180*Visualisation!$Q$137))*$BD$86</f>
        <v>0</v>
      </c>
      <c r="DE215" s="21">
        <f>($C$179*Visualisation!$Q$137)+($D$179*Visualisation!$Q$137)+($E$179*Visualisation!$Q$137)+($F$179*Visualisation!$Q$137)+($G$179*Visualisation!$Q$137)+($H$179*Visualisation!$Q$137)+($I$179*Visualisation!$Q$137)+($J$179*Visualisation!$Q$137)+($K$179*Visualisation!$Q$137)+($L$179*Visualisation!$Q$137)+($M$179*Visualisation!$Q$137)+($N$179*Visualisation!$Q$137)+($O$179*Visualisation!$Q$137)+($P$179*Visualisation!$Q$137)+($Q$179*Visualisation!$Q$137)+($R$179*Visualisation!$Q$137)</f>
        <v>0</v>
      </c>
      <c r="DF215" s="2"/>
      <c r="DH215" s="21">
        <f>(($R$165*Visualisation!$Q$137)+($R$166*Visualisation!$Q$137)+($R$167*Visualisation!$Q$137)+($R$168*Visualisation!$Q$137)+($R$169*Visualisation!$Q$137)+($R$170*Visualisation!$Q$137)+($R$171*Visualisation!$Q$137)+($R$172*Visualisation!$Q$137)+($R$173*Visualisation!$Q$137)+($R$174*Visualisation!$Q$137)+($R$175*Visualisation!$Q$137)+($R$176*Visualisation!$Q$137)+($R$177*Visualisation!$Q$137)+($R$178*Visualisation!$Q$137)+($R$179*Visualisation!$Q$137)+($R$180*Visualisation!$Q$137))*$BD$86</f>
        <v>0</v>
      </c>
      <c r="DI215" s="21">
        <f>($C$180*Visualisation!$Q$137)+($D$180*Visualisation!$Q$137)+($E$180*Visualisation!$Q$137)+($F$180*Visualisation!$Q$137)+($G$180*Visualisation!$Q$137)+($H$180*Visualisation!$Q$137)+($I$180*Visualisation!$Q$137)+($J$180*Visualisation!$Q$137)+($K$180*Visualisation!$Q$137)+($L$180*Visualisation!$Q$137)+($M$180*Visualisation!$Q$137)+($N$180*Visualisation!$Q$137)+($O$180*Visualisation!$Q$137)+($P$180*Visualisation!$Q$137)+($Q$180*Visualisation!$Q$137)+($R$180*Visualisation!$Q$137)</f>
        <v>0</v>
      </c>
      <c r="DJ215" s="2"/>
      <c r="DO215" s="253"/>
    </row>
    <row r="216" spans="1:119" ht="15.75">
      <c r="A216" s="35" t="s">
        <v>74</v>
      </c>
      <c r="B216" s="159" t="s">
        <v>292</v>
      </c>
      <c r="C216" s="163">
        <f>IF((Visualisation!$N$70-Visualisation!E$70)&gt;0,(1-(EXP(-(((Visualisation!$N$70-Visualisation!E$70)^2)/(2*($T$206^2)))))),0)</f>
        <v>4.859129757725511E-3</v>
      </c>
      <c r="D216" s="163">
        <f>IF((Visualisation!$N$70-Visualisation!F$70)&gt;0,(1-(EXP(-(((Visualisation!$N$70-Visualisation!F$70)^2)/(2*($T$206^2)))))),0)</f>
        <v>3.7132345514534482E-3</v>
      </c>
      <c r="E216" s="163">
        <f>IF((Visualisation!$N$70-Visualisation!G$70)&gt;0,(1-(EXP(-(((Visualisation!$N$70-Visualisation!G$70)^2)/(2*($T$206^2)))))),0)</f>
        <v>7.22732476372967E-3</v>
      </c>
      <c r="F216" s="163">
        <f>IF((Visualisation!$N$70-Visualisation!H$70)&gt;0,(1-(EXP(-(((Visualisation!$N$70-Visualisation!H$70)^2)/(2*($T$206^2)))))),0)</f>
        <v>0</v>
      </c>
      <c r="G216" s="163">
        <f>IF((Visualisation!$N$70-Visualisation!I$70)&gt;0,(1-(EXP(-(((Visualisation!$N$70-Visualisation!I$70)^2)/(2*($T$206^2)))))),0)</f>
        <v>0</v>
      </c>
      <c r="H216" s="163">
        <f>IF((Visualisation!$N$70-Visualisation!J$70)&gt;0,(1-(EXP(-(((Visualisation!$N$70-Visualisation!J$70)^2)/(2*($T$206^2)))))),0)</f>
        <v>0</v>
      </c>
      <c r="I216" s="163">
        <f>IF((Visualisation!$N$70-Visualisation!K$70)&gt;0,(1-(EXP(-(((Visualisation!$N$70-Visualisation!K$70)^2)/(2*($T$206^2)))))),0)</f>
        <v>6.6461547582052916E-6</v>
      </c>
      <c r="J216" s="163">
        <f>IF((Visualisation!$N$70-Visualisation!L$70)&gt;0,(1-(EXP(-(((Visualisation!$N$70-Visualisation!L$70)^2)/(2*($T$206^2)))))),0)</f>
        <v>0</v>
      </c>
      <c r="K216" s="163">
        <f>IF((Visualisation!$N$70-Visualisation!M$70)&gt;0,(1-(EXP(-(((Visualisation!$N$70-Visualisation!M$70)^2)/(2*($T$206^2)))))),0)</f>
        <v>0</v>
      </c>
      <c r="L216" s="163">
        <f>IF((Visualisation!$N$70-Visualisation!N$70)&gt;0,(1-(EXP(-(((Visualisation!$N$70-Visualisation!N$70)^2)/(2*($T$206^2)))))),0)</f>
        <v>0</v>
      </c>
      <c r="M216" s="163">
        <f>IF((Visualisation!$N$70-Visualisation!O$70)&gt;0,(1-(EXP(-(((Visualisation!$N$70-Visualisation!O$70)^2)/(2*($T$206^2)))))),0)</f>
        <v>0</v>
      </c>
      <c r="N216" s="163">
        <f>IF((Visualisation!$N$70-Visualisation!P$70)&gt;0,(1-(EXP(-(((Visualisation!$N$70-Visualisation!P$70)^2)/(2*($T$206^2)))))),0)</f>
        <v>0</v>
      </c>
      <c r="O216" s="163">
        <f>IF((Visualisation!$N$70-Visualisation!Q$70)&gt;0,(1-(EXP(-(((Visualisation!$N$70-Visualisation!Q$70)^2)/(2*($T$206^2)))))),0)</f>
        <v>0.98598828141140127</v>
      </c>
      <c r="P216" s="163">
        <f>IF((Visualisation!$N$70-Visualisation!R$70)&gt;0,(1-(EXP(-(((Visualisation!$N$70-Visualisation!R$70)^2)/(2*($T$206^2)))))),0)</f>
        <v>3.4570362937559329E-3</v>
      </c>
      <c r="Q216" s="163">
        <f>IF((Visualisation!$N$70-Visualisation!S$70)&gt;0,(1-(EXP(-(((Visualisation!$N$70-Visualisation!S$70)^2)/(2*($T$206^2)))))),0)</f>
        <v>0</v>
      </c>
      <c r="R216" s="163">
        <f>IF((Visualisation!$N$70-Visualisation!T$70)&gt;0,(1-(EXP(-(((Visualisation!$N$70-Visualisation!T$70)^2)/(2*($T$206^2)))))),0)</f>
        <v>0</v>
      </c>
      <c r="V216" s="1"/>
      <c r="W216" s="249"/>
      <c r="X216" s="2"/>
      <c r="Y216" s="2"/>
      <c r="Z216" s="2"/>
      <c r="AA216" s="175" t="s">
        <v>77</v>
      </c>
      <c r="AB216" s="195">
        <f>AR198</f>
        <v>0</v>
      </c>
      <c r="AC216" s="195">
        <f>AR199</f>
        <v>0</v>
      </c>
      <c r="AD216" s="195">
        <f>AR200</f>
        <v>0</v>
      </c>
      <c r="AE216" s="195">
        <f>AR201</f>
        <v>0</v>
      </c>
      <c r="AF216" s="195">
        <f>AR202</f>
        <v>0</v>
      </c>
      <c r="AG216" s="195">
        <f>AR203</f>
        <v>0</v>
      </c>
      <c r="AH216" s="195">
        <f>AR204</f>
        <v>0</v>
      </c>
      <c r="AI216" s="195">
        <f>AR205</f>
        <v>0</v>
      </c>
      <c r="AJ216" s="205">
        <f>AR206</f>
        <v>0</v>
      </c>
      <c r="AK216" s="195">
        <f>AR207</f>
        <v>0</v>
      </c>
      <c r="AL216" s="205">
        <f>AR208</f>
        <v>0</v>
      </c>
      <c r="AM216" s="205">
        <f>AR209</f>
        <v>0</v>
      </c>
      <c r="AN216" s="205">
        <f>AR210</f>
        <v>0</v>
      </c>
      <c r="AO216" s="205">
        <f>AR211</f>
        <v>0</v>
      </c>
      <c r="AP216" s="205">
        <f>AR212</f>
        <v>0</v>
      </c>
      <c r="AQ216" s="205">
        <f>AR213</f>
        <v>0</v>
      </c>
      <c r="AS216" s="1"/>
      <c r="AT216" s="1"/>
      <c r="AU216" s="1"/>
      <c r="AV216" s="249"/>
      <c r="AX216" s="11"/>
      <c r="AY216" s="225" t="s">
        <v>258</v>
      </c>
      <c r="AZ216" s="21">
        <f>(($C$186*Visualisation!$Q$138)+($C$187*Visualisation!$Q$138)+($C$188*Visualisation!$Q$138)+($C$189*Visualisation!$Q$138)+($C$190*Visualisation!$Q$138)+($C$191*Visualisation!$Q$138)+($C$192*Visualisation!$Q$138)+($C$193*Visualisation!$Q$138)+($C$194*Visualisation!$Q$138)+($C$195*Visualisation!$Q$138)+($C$196*Visualisation!$Q$138)+($C$197*Visualisation!$Q$138)+($C$198*Visualisation!$Q$138)+($C$199*Visualisation!$Q$138)+($C$200*Visualisation!$Q$138)+($C$201*Visualisation!$Q$138))*$BD$86</f>
        <v>0</v>
      </c>
      <c r="BA216" s="21">
        <f>($C$186*Visualisation!$Q$138)+($D$186*Visualisation!$Q$138)+($E$186*Visualisation!$Q$138)+($F$186*Visualisation!$Q$138)+($G$186*Visualisation!$Q$138)+($H$186*Visualisation!$Q$138)+($I$186*Visualisation!$Q$138)+($J$186*Visualisation!$Q$138)+($K$186*Visualisation!$Q$138)+($L$186*Visualisation!$Q$138)+($M$186*Visualisation!$Q$138)+($N$186*Visualisation!$Q$138)+($O$186*Visualisation!$Q$138)+($P$186*Visualisation!$Q$138)+($Q$186*Visualisation!$Q$138)+($R$186*Visualisation!$Q$138)</f>
        <v>0</v>
      </c>
      <c r="BB216" s="21"/>
      <c r="BC216" s="21"/>
      <c r="BD216" s="21">
        <f>(($D$186*Visualisation!$Q$138)+($D$187*Visualisation!$Q$138)+($D$188*Visualisation!$Q$138)+($D$189*Visualisation!$Q$138)+($D$190*Visualisation!$Q$138)+($D$191*Visualisation!$Q$138)+($D$192*Visualisation!$Q$138)+($D$193*Visualisation!$Q$138)+($D$194*Visualisation!$Q$138)+($D$195*Visualisation!$Q$138)+($D$196*Visualisation!$Q$138)+($D$197*Visualisation!$Q$138)+($D$198*Visualisation!$Q$138)+($D$199*Visualisation!$Q$138)+($D$200*Visualisation!$Q$138)+($D$201*Visualisation!$Q$138))*$BD$86</f>
        <v>0</v>
      </c>
      <c r="BE216" s="21">
        <f>($C$187*Visualisation!$Q$138)+($D$187*Visualisation!$Q$138)+($E$187*Visualisation!$Q$138)+($F$187*Visualisation!$Q$138)+($G$187*Visualisation!$Q$138)+($H$187*Visualisation!$Q$138)+($I$187*Visualisation!$Q$138)+($J$187*Visualisation!$Q$138)+($K$187*Visualisation!$Q$138)+($L$187*Visualisation!$Q$138)+($M$187*Visualisation!$Q$138)+($N$187*Visualisation!$Q$138)+($O$187*Visualisation!$Q$138)+($P$187*Visualisation!$Q$138)+($Q$187*Visualisation!$Q$138)+($R$187*Visualisation!$Q$138)</f>
        <v>0</v>
      </c>
      <c r="BF216" s="21"/>
      <c r="BG216" s="21"/>
      <c r="BH216" s="21">
        <f>(($E$186*Visualisation!$Q$138)+($E$187*Visualisation!$Q$138)+($E$188*Visualisation!$Q$138)+($E$189*Visualisation!$Q$138)+($E$190*Visualisation!$Q$138)+($E$191*Visualisation!$Q$138)+($E$192*Visualisation!$Q$138)+($E$193*Visualisation!$Q$138)+($E$194*Visualisation!$Q$138)+($E$195*Visualisation!$Q$138)+($E$196*Visualisation!$Q$138)+($E$197*Visualisation!$Q$138)+($E$198*Visualisation!$Q$138)+($E$199*Visualisation!$Q$138)+($E$200*Visualisation!$Q$138)+($E$201*Visualisation!$Q$138))*$BD$86</f>
        <v>0</v>
      </c>
      <c r="BI216" s="21">
        <f>($C$188*Visualisation!$Q$138)+($D$188*Visualisation!$Q$138)+($E$188*Visualisation!$Q$138)+($F$188*Visualisation!$Q$138)+($G$188*Visualisation!$Q$138)+($H$188*Visualisation!$Q$138)+($I$188*Visualisation!$Q$138)+($J$188*Visualisation!$Q$138)+($K$188*Visualisation!$Q$138)+($L$188*Visualisation!$Q$138)+($M$188*Visualisation!$Q$138)+($N$188*Visualisation!$Q$138)+($O$188*Visualisation!$Q$138)+($P$188*Visualisation!$Q$138)+($Q$188*Visualisation!$Q$138)+($R$188*Visualisation!$Q$138)</f>
        <v>0</v>
      </c>
      <c r="BJ216" s="21"/>
      <c r="BK216" s="21"/>
      <c r="BL216" s="21">
        <f>(($F$186*Visualisation!$Q$138)+($F$187*Visualisation!$Q$138)+($F$188*Visualisation!$Q$138)+($F$189*Visualisation!$Q$138)+($F$190*Visualisation!$Q$138)+($F$191*Visualisation!$Q$138)+($F$192*Visualisation!$Q$138)+($F$193*Visualisation!$Q$138)+($F$194*Visualisation!$Q$138)+($F$195*Visualisation!$Q$138)+($F$196*Visualisation!$Q$138)+($F$197*Visualisation!$Q$138)+($F$198*Visualisation!$Q$138)+($F$199*Visualisation!$Q$138)+($F$200*Visualisation!$Q$138)+($F$201*Visualisation!$Q$138))*$BD$86</f>
        <v>0</v>
      </c>
      <c r="BM216" s="21">
        <f>($C$189*Visualisation!$Q$138)+($D$189*Visualisation!$Q$138)+($E$189*Visualisation!$Q$138)+($F$189*Visualisation!$Q$138)+($G$189*Visualisation!$Q$138)+($H$189*Visualisation!$Q$138)+($I$189*Visualisation!$Q$138)+($J$189*Visualisation!$Q$138)+($K$189*Visualisation!$Q$138)+($L$189*Visualisation!$Q$138)+($M$189*Visualisation!$Q$138)+($N$189*Visualisation!$Q$138)+($O$189*Visualisation!$Q$138)+($P$189*Visualisation!$Q$138)+($Q$189*Visualisation!$Q$138)+($R$189*Visualisation!$Q$138)</f>
        <v>0</v>
      </c>
      <c r="BN216" s="21"/>
      <c r="BO216" s="21"/>
      <c r="BP216" s="21">
        <f>(($G$186*Visualisation!$Q$138)+($G$187*Visualisation!$Q$138)+($G$188*Visualisation!$Q$138)+($G$189*Visualisation!$Q$138)+($G$190*Visualisation!$Q$138)+($G$191*Visualisation!$Q$138)+($G$192*Visualisation!$Q$138)+($G$193*Visualisation!$Q$138)+($G$194*Visualisation!$Q$138)+($G$195*Visualisation!$Q$138)+($G$196*Visualisation!$Q$138)+($G$197*Visualisation!$Q$138)+($G$198*Visualisation!$Q$138)+($G$199*Visualisation!$Q$138)+($G$200*Visualisation!$Q$138)+($G$201*Visualisation!$Q$138))*$BD$86</f>
        <v>0</v>
      </c>
      <c r="BQ216" s="21">
        <f>($C$190*Visualisation!$Q$138)+($D$190*Visualisation!$Q$138)+($E$190*Visualisation!$Q$138)+($F$190*Visualisation!$Q$138)+($G$190*Visualisation!$Q$138)+($H$190*Visualisation!$Q$138)+($I$190*Visualisation!$Q$138)+($J$190*Visualisation!$Q$138)+($K$190*Visualisation!$Q$138)+($L$190*Visualisation!$Q$138)+($M$190*Visualisation!$Q$138)+($N$190*Visualisation!$Q$138)+($O$190*Visualisation!$Q$138)+($P$190*Visualisation!$Q$138)+($Q$190*Visualisation!$Q$138)+($R$190*Visualisation!$Q$138)</f>
        <v>0</v>
      </c>
      <c r="BR216" s="21"/>
      <c r="BS216" s="21"/>
      <c r="BT216" s="21">
        <f>(($H$186*Visualisation!$Q$138)+($H$187*Visualisation!$Q$138)+($H$188*Visualisation!$Q$138)+($H$189*Visualisation!$Q$138)+($H$190*Visualisation!$Q$138)+($H$191*Visualisation!$Q$138)+($H$192*Visualisation!$Q$138)+($H$193*Visualisation!$Q$138)+($H$194*Visualisation!$Q$138)+($H$195*Visualisation!$Q$138)+($H$196*Visualisation!$Q$138)+($H$197*Visualisation!$Q$138)+($H$198*Visualisation!$Q$138)+($H$199*Visualisation!$Q$138)+($H$200*Visualisation!$Q$138)+($H$201*Visualisation!$Q$138))*$BD$86</f>
        <v>0</v>
      </c>
      <c r="BU216" s="21">
        <f>($C$191*Visualisation!$Q$138)+($D$191*Visualisation!$Q$138)+($E$191*Visualisation!$Q$138)+($F$191*Visualisation!$Q$138)+($G$191*Visualisation!$Q$138)+($H$191*Visualisation!$Q$138)+($I$191*Visualisation!$Q$138)+($J$191*Visualisation!$Q$138)+($K$191*Visualisation!$Q$138)+($L$191*Visualisation!$Q$138)+($M$191*Visualisation!$Q$138)+($N$191*Visualisation!$Q$138)+($O$191*Visualisation!$Q$138)+($P$191*Visualisation!$Q$138)+($Q$191*Visualisation!$Q$138)+($R$191*Visualisation!$Q$138)</f>
        <v>0</v>
      </c>
      <c r="BV216" s="21"/>
      <c r="BW216" s="21"/>
      <c r="BX216" s="21">
        <f>(($I$186*Visualisation!$Q$138)+($I$187*Visualisation!$Q$138)+($I$188*Visualisation!$Q$138)+($I$189*Visualisation!$Q$138)+($I$190*Visualisation!$Q$138)+($I$191*Visualisation!$Q$138)+($I$192*Visualisation!$Q$138)+($I$193*Visualisation!$Q$138)+($I$194*Visualisation!$Q$138)+($I$195*Visualisation!$Q$138)+($I$196*Visualisation!$Q$138)+($I$197*Visualisation!$Q$138)+($I$198*Visualisation!$Q$138)+($I$199*Visualisation!$Q$138)+($I$200*Visualisation!$Q$138)+($I$201*Visualisation!$Q$138))*$BD$86</f>
        <v>0</v>
      </c>
      <c r="BY216" s="21">
        <f>($C$192*Visualisation!$Q$138)+($D$192*Visualisation!$Q$138)+($E$192*Visualisation!$Q$138)+($F$192*Visualisation!$Q$138)+($G$192*Visualisation!$Q$138)+($H$192*Visualisation!$Q$138)+($I$192*Visualisation!$Q$138)+($J$192*Visualisation!$Q$138)+($K$192*Visualisation!$Q$138)+($L$192*Visualisation!$Q$138)+($M$192*Visualisation!$Q$138)+($N$192*Visualisation!$Q$138)+($O$192*Visualisation!$Q$138)+($P$192*Visualisation!$Q$138)+($Q$192*Visualisation!$Q$138)+($R$192*Visualisation!$Q$138)</f>
        <v>0</v>
      </c>
      <c r="BZ216" s="2"/>
      <c r="CB216" s="21">
        <f>(($J$186*Visualisation!$Q$138)+($J$187*Visualisation!$Q$138)+($J$188*Visualisation!$Q$138)+($J$189*Visualisation!$Q$138)+($J$190*Visualisation!$Q$138)+($J$191*Visualisation!$Q$138)+($J$192*Visualisation!$Q$138)+($J$193*Visualisation!$Q$138)+($J$194*Visualisation!$Q$138)+($J$195*Visualisation!$Q$138)+($J$196*Visualisation!$Q$138)+($J$197*Visualisation!$Q$138)+($J$198*Visualisation!$Q$138)+($J$199*Visualisation!$Q$138)+($J$200*Visualisation!$Q$138)+($J$201*Visualisation!$Q$138))*$BD$86</f>
        <v>0</v>
      </c>
      <c r="CC216" s="21">
        <f>($C$193*Visualisation!$Q$138)+($D$193*Visualisation!$Q$138)+($E$193*Visualisation!$Q$138)+($F$193*Visualisation!$Q$138)+($G$193*Visualisation!$Q$138)+($H$193*Visualisation!$Q$138)+($I$193*Visualisation!$Q$138)+($J$193*Visualisation!$Q$138)+($K$193*Visualisation!$Q$138)+($L$193*Visualisation!$Q$138)+($M$193*Visualisation!$Q$138)+($N$193*Visualisation!$Q$138)+($O$193*Visualisation!$Q$138)+($P$193*Visualisation!$Q$138)+($Q$193*Visualisation!$Q$138)+($R$193*Visualisation!$Q$138)</f>
        <v>0</v>
      </c>
      <c r="CD216" s="2"/>
      <c r="CF216" s="21">
        <f>(($K$186*Visualisation!$Q$138)+($K$187*Visualisation!$Q$138)+($K$188*Visualisation!$Q$138)+($K$189*Visualisation!$Q$138)+($K$190*Visualisation!$Q$138)+($K$191*Visualisation!$Q$138)+($K$192*Visualisation!$Q$138)+($K$193*Visualisation!$Q$138)+($K$194*Visualisation!$Q$138)+($K$195*Visualisation!$Q$138)+($K$196*Visualisation!$Q$138)+($K$197*Visualisation!$Q$138)+($K$198*Visualisation!$Q$138)+($K$199*Visualisation!$Q$138)+($K$200*Visualisation!$Q$138)+($K$201*Visualisation!$Q$138))*$BD$86</f>
        <v>0</v>
      </c>
      <c r="CG216" s="21">
        <f>($C$194*Visualisation!$Q$138)+($D$194*Visualisation!$Q$138)+($E$194*Visualisation!$Q$138)+($F$194*Visualisation!$Q$138)+($G$194*Visualisation!$Q$138)+($H$194*Visualisation!$Q$138)+($I$194*Visualisation!$Q$138)+($J$194*Visualisation!$Q$138)+($K$194*Visualisation!$Q$138)+($L$194*Visualisation!$Q$138)+($M$194*Visualisation!$Q$138)+($N$194*Visualisation!$Q$138)+($O$194*Visualisation!$Q$138)+($P$194*Visualisation!$Q$138)+($Q$194*Visualisation!$Q$138)+($R$194*Visualisation!$Q$138)</f>
        <v>0</v>
      </c>
      <c r="CH216" s="2"/>
      <c r="CJ216" s="21">
        <f>(($L$186*Visualisation!$Q$138)+($L$187*Visualisation!$Q$138)+($L$188*Visualisation!$Q$138)+($L$189*Visualisation!$Q$138)+($L$190*Visualisation!$Q$138)+($L$191*Visualisation!$Q$138)+($L$192*Visualisation!$Q$138)+($L$193*Visualisation!$Q$138)+($L$194*Visualisation!$Q$138)+($L$195*Visualisation!$Q$138)+($L$196*Visualisation!$Q$138)+($L$197*Visualisation!$Q$138)+($L$198*Visualisation!$Q$138)+($L$199*Visualisation!$Q$138)+($L$200*Visualisation!$Q$138)+($L$201*Visualisation!$Q$138))*$BD$86</f>
        <v>0</v>
      </c>
      <c r="CK216" s="21">
        <f>($C$195*Visualisation!$Q$138)+($D$195*Visualisation!$Q$138)+($E$195*Visualisation!$Q$138)+($F$195*Visualisation!$Q$138)+($G$195*Visualisation!$Q$138)+($H$195*Visualisation!$Q$138)+($I$195*Visualisation!$Q$138)+($J$195*Visualisation!$Q$138)+($K$195*Visualisation!$Q$138)+($L$195*Visualisation!$Q$138)+($M$195*Visualisation!$Q$138)+($N$195*Visualisation!$Q$138)+($O$195*Visualisation!$Q$138)+($P$195*Visualisation!$Q$138)+($Q$195*Visualisation!$Q$138)+($R$195*Visualisation!$Q$138)</f>
        <v>0</v>
      </c>
      <c r="CL216" s="2"/>
      <c r="CN216" s="21">
        <f>(($M$186*Visualisation!$Q$138)+($M$187*Visualisation!$Q$138)+($M$188*Visualisation!$Q$138)+($M$189*Visualisation!$Q$138)+($M$190*Visualisation!$Q$138)+($M$191*Visualisation!$Q$138)+($M$192*Visualisation!$Q$138)+($M$193*Visualisation!$Q$138)+($M$194*Visualisation!$Q$138)+($M$195*Visualisation!$Q$138)+($M$196*Visualisation!$Q$138)+($M$197*Visualisation!$Q$138)+($M$198*Visualisation!$Q$138)+($M$199*Visualisation!$Q$138)+($M$200*Visualisation!$Q$138)+($M$201*Visualisation!$Q$138))*$BD$86</f>
        <v>0</v>
      </c>
      <c r="CO216" s="21">
        <f>($C$196*Visualisation!$Q$138)+($D$196*Visualisation!$Q$138)+($E$196*Visualisation!$Q$138)+($F$196*Visualisation!$Q$138)+($G$196*Visualisation!$Q$138)+($H$196*Visualisation!$Q$138)+($I$196*Visualisation!$Q$138)+($J$196*Visualisation!$Q$138)+($K$196*Visualisation!$Q$138)+($L$196*Visualisation!$Q$138)+($M$196*Visualisation!$Q$138)+($N$196*Visualisation!$Q$138)+($O$196*Visualisation!$Q$138)+($P$196*Visualisation!$Q$138)+($Q$196*Visualisation!$Q$138)+($R$196*Visualisation!$Q$138)</f>
        <v>0</v>
      </c>
      <c r="CP216" s="2"/>
      <c r="CR216" s="21">
        <f>(($N$186*Visualisation!$Q$138)+($N$187*Visualisation!$Q$138)+($N$188*Visualisation!$Q$138)+($N$189*Visualisation!$Q$138)+($N$190*Visualisation!$Q$138)+($N$191*Visualisation!$Q$138)+($N$192*Visualisation!$Q$138)+($N$193*Visualisation!$Q$138)+($N$194*Visualisation!$Q$138)+($N$195*Visualisation!$Q$138)+($N$196*Visualisation!$Q$138)+($N$197*Visualisation!$Q$138)+($N$198*Visualisation!$Q$138)+($N$199*Visualisation!$Q$138)+($N$200*Visualisation!$Q$138)+($N$201*Visualisation!$Q$138))*$BD$86</f>
        <v>0</v>
      </c>
      <c r="CS216" s="21">
        <f>($C$197*Visualisation!$Q$138)+($D$197*Visualisation!$Q$138)+($E$197*Visualisation!$Q$138)+($F$197*Visualisation!$Q$138)+($G$197*Visualisation!$Q$138)+($H$197*Visualisation!$Q$138)+($I$197*Visualisation!$Q$138)+($J$197*Visualisation!$Q$138)+($K$197*Visualisation!$Q$138)+($L$197*Visualisation!$Q$138)+($M$197*Visualisation!$Q$138)+($N$197*Visualisation!$Q$138)+($O$197*Visualisation!$Q$138)+($P$197*Visualisation!$Q$138)+($Q$197*Visualisation!$Q$138)+($R$197*Visualisation!$Q$138)</f>
        <v>0</v>
      </c>
      <c r="CT216" s="2"/>
      <c r="CV216" s="21">
        <f>(($O$186*Visualisation!$Q$138)+($O$187*Visualisation!$Q$138)+($O$188*Visualisation!$Q$138)+($O$189*Visualisation!$Q$138)+($O$190*Visualisation!$Q$138)+($O$191*Visualisation!$Q$138)+($O$192*Visualisation!$Q$138)+($O$193*Visualisation!$Q$138)+($O$194*Visualisation!$Q$138)+($O$195*Visualisation!$Q$138)+($O$196*Visualisation!$Q$138)+($O$197*Visualisation!$Q$138)+($O$198*Visualisation!$Q$138)+($O$199*Visualisation!$Q$138)+($O$200*Visualisation!$Q$138)+($O$201*Visualisation!$Q$138))*$BD$86</f>
        <v>0</v>
      </c>
      <c r="CW216" s="21">
        <f>($C$198*Visualisation!$Q$138)+($D$198*Visualisation!$Q$138)+($E$198*Visualisation!$Q$138)+($F$198*Visualisation!$Q$138)+($G$198*Visualisation!$Q$138)+($H$198*Visualisation!$Q$138)+($I$198*Visualisation!$Q$138)+($J$198*Visualisation!$Q$138)+($K$198*Visualisation!$Q$138)+($L$198*Visualisation!$Q$138)+($M$198*Visualisation!$Q$138)+($N$198*Visualisation!$Q$138)+($O$198*Visualisation!$Q$138)+($P$198*Visualisation!$Q$138)+($Q$198*Visualisation!$Q$138)+($R$198*Visualisation!$Q$138)</f>
        <v>0</v>
      </c>
      <c r="CX216" s="2"/>
      <c r="CZ216" s="21">
        <f>(($P$186*Visualisation!$Q$138)+($P$187*Visualisation!$Q$138)+($P$188*Visualisation!$Q$138)+($P$189*Visualisation!$Q$138)+($P$190*Visualisation!$Q$138)+($P$191*Visualisation!$Q$138)+($P$192*Visualisation!$Q$138)+($P$193*Visualisation!$Q$138)+($P$194*Visualisation!$Q$138)+($P$195*Visualisation!$Q$138)+($P$196*Visualisation!$Q$138)+($P$197*Visualisation!$Q$138)+($P$198*Visualisation!$Q$138)+($P$199*Visualisation!$Q$138)+($P$200*Visualisation!$Q$138)+($P$201*Visualisation!$Q$138))*$BD$86</f>
        <v>0</v>
      </c>
      <c r="DA216" s="21">
        <f>($C$199*Visualisation!$Q$138)+($D$199*Visualisation!$Q$138)+($E$199*Visualisation!$Q$138)+($F$199*Visualisation!$Q$138)+($G$199*Visualisation!$Q$138)+($H$199*Visualisation!$Q$138)+($I$199*Visualisation!$Q$138)+($J$199*Visualisation!$Q$138)+($K$199*Visualisation!$Q$138)+($L$199*Visualisation!$Q$138)+($M$199*Visualisation!$Q$138)+($N$199*Visualisation!$Q$138)+($O$199*Visualisation!$Q$138)+($P$199*Visualisation!$Q$138)+($Q$199*Visualisation!$Q$138)+($R$199*Visualisation!$Q$138)</f>
        <v>0</v>
      </c>
      <c r="DB216" s="2"/>
      <c r="DD216" s="21">
        <f>(($Q$186*Visualisation!$Q$138)+($Q$187*Visualisation!$Q$138)+($Q$188*Visualisation!$Q$138)+($Q$189*Visualisation!$Q$138)+($Q$190*Visualisation!$Q$138)+($Q$191*Visualisation!$Q$138)+($Q$192*Visualisation!$Q$138)+($Q$193*Visualisation!$Q$138)+($Q$194*Visualisation!$Q$138)+($Q$195*Visualisation!$Q$138)+($Q$196*Visualisation!$Q$138)+($Q$197*Visualisation!$Q$138)+($Q$198*Visualisation!$Q$138)+($Q$199*Visualisation!$Q$138)+($Q$200*Visualisation!$Q$138)+($Q$201*Visualisation!$Q$138))*$BD$86</f>
        <v>0</v>
      </c>
      <c r="DE216" s="21">
        <f>($C$200*Visualisation!$Q$138)+($D$200*Visualisation!$Q$138)+($E$200*Visualisation!$Q$138)+($F$200*Visualisation!$Q$138)+($G$200*Visualisation!$Q$138)+($H$200*Visualisation!$Q$138)+($I$200*Visualisation!$Q$138)+($J$200*Visualisation!$Q$138)+($K$200*Visualisation!$Q$138)+($L$200*Visualisation!$Q$138)+($M$200*Visualisation!$Q$138)+($N$200*Visualisation!$Q$138)+($O$200*Visualisation!$Q$138)+($P$200*Visualisation!$Q$138)+($Q$200*Visualisation!$Q$138)+($R$200*Visualisation!$Q$138)</f>
        <v>0</v>
      </c>
      <c r="DF216" s="2"/>
      <c r="DH216" s="21">
        <f>(($R$186*Visualisation!$Q$138)+($R$187*Visualisation!$Q$138)+($R$188*Visualisation!$Q$138)+($R$189*Visualisation!$Q$138)+($R$190*Visualisation!$Q$138)+($R$191*Visualisation!$Q$138)+($R$192*Visualisation!$Q$138)+($R$193*Visualisation!$Q$138)+($R$194*Visualisation!$Q$138)+($R$195*Visualisation!$Q$138)+($R$196*Visualisation!$Q$138)+($R$197*Visualisation!$Q$138)+($R$198*Visualisation!$Q$138)+($R$199*Visualisation!$Q$138)+($R$200*Visualisation!$Q$138)+($R$201*Visualisation!$Q$138))*$BD$86</f>
        <v>0</v>
      </c>
      <c r="DI216" s="21">
        <f>($C$201*Visualisation!$Q$138)+($D$201*Visualisation!$Q$138)+($E$201*Visualisation!$Q$138)+($F$201*Visualisation!$Q$138)+($G$201*Visualisation!$Q$138)+($H$201*Visualisation!$Q$138)+($I$201*Visualisation!$Q$138)+($J$201*Visualisation!$Q$138)+($K$201*Visualisation!$Q$138)+($L$201*Visualisation!$Q$138)+($M$201*Visualisation!$Q$138)+($N$201*Visualisation!$Q$138)+($O$201*Visualisation!$Q$138)+($P$201*Visualisation!$Q$138)+($Q$201*Visualisation!$Q$138)+($R$201*Visualisation!$Q$138)</f>
        <v>0</v>
      </c>
      <c r="DJ216" s="2"/>
      <c r="DO216" s="253"/>
    </row>
    <row r="217" spans="1:119" ht="15.75">
      <c r="A217" s="35" t="s">
        <v>70</v>
      </c>
      <c r="B217" s="159" t="s">
        <v>83</v>
      </c>
      <c r="C217" s="163">
        <f>IF((Visualisation!$O$70-Visualisation!E$70)&gt;0,(1-(EXP(-(((Visualisation!$O$70-Visualisation!E$70)^2)/(2*($T$206^2)))))),0)</f>
        <v>6.8638473397346633E-3</v>
      </c>
      <c r="D217" s="163">
        <f>IF((Visualisation!$O$70-Visualisation!F$70)&gt;0,(1-(EXP(-(((Visualisation!$O$70-Visualisation!F$70)^2)/(2*($T$206^2)))))),0)</f>
        <v>5.4892825542486312E-3</v>
      </c>
      <c r="E217" s="163">
        <f>IF((Visualisation!$O$70-Visualisation!G$70)&gt;0,(1-(EXP(-(((Visualisation!$O$70-Visualisation!G$70)^2)/(2*($T$206^2)))))),0)</f>
        <v>9.6293179032447274E-3</v>
      </c>
      <c r="F217" s="163">
        <f>IF((Visualisation!$O$70-Visualisation!H$70)&gt;0,(1-(EXP(-(((Visualisation!$O$70-Visualisation!H$70)^2)/(2*($T$206^2)))))),0)</f>
        <v>0</v>
      </c>
      <c r="G217" s="163">
        <f>IF((Visualisation!$O$70-Visualisation!I$70)&gt;0,(1-(EXP(-(((Visualisation!$O$70-Visualisation!I$70)^2)/(2*($T$206^2)))))),0)</f>
        <v>0</v>
      </c>
      <c r="H217" s="163">
        <f>IF((Visualisation!$O$70-Visualisation!J$70)&gt;0,(1-(EXP(-(((Visualisation!$O$70-Visualisation!J$70)^2)/(2*($T$206^2)))))),0)</f>
        <v>0</v>
      </c>
      <c r="I217" s="163">
        <f>IF((Visualisation!$O$70-Visualisation!K$70)&gt;0,(1-(EXP(-(((Visualisation!$O$70-Visualisation!K$70)^2)/(2*($T$206^2)))))),0)</f>
        <v>2.4887302323228777E-4</v>
      </c>
      <c r="J217" s="163">
        <f>IF((Visualisation!$O$70-Visualisation!L$70)&gt;0,(1-(EXP(-(((Visualisation!$O$70-Visualisation!L$70)^2)/(2*($T$206^2)))))),0)</f>
        <v>1.6431552456541709E-4</v>
      </c>
      <c r="K217" s="163">
        <f>IF((Visualisation!$O$70-Visualisation!M$70)&gt;0,(1-(EXP(-(((Visualisation!$O$70-Visualisation!M$70)^2)/(2*($T$206^2)))))),0)</f>
        <v>5.0131716879397992E-5</v>
      </c>
      <c r="L217" s="163">
        <f>IF((Visualisation!$O$70-Visualisation!N$70)&gt;0,(1-(EXP(-(((Visualisation!$O$70-Visualisation!N$70)^2)/(2*($T$206^2)))))),0)</f>
        <v>1.7418981132499844E-4</v>
      </c>
      <c r="M217" s="163">
        <f>IF((Visualisation!$O$70-Visualisation!O$70)&gt;0,(1-(EXP(-(((Visualisation!$O$70-Visualisation!O$70)^2)/(2*($T$206^2)))))),0)</f>
        <v>0</v>
      </c>
      <c r="N217" s="163">
        <f>IF((Visualisation!$O$70-Visualisation!P$70)&gt;0,(1-(EXP(-(((Visualisation!$O$70-Visualisation!P$70)^2)/(2*($T$206^2)))))),0)</f>
        <v>0</v>
      </c>
      <c r="O217" s="163">
        <f>IF((Visualisation!$O$70-Visualisation!Q$70)&gt;0,(1-(EXP(-(((Visualisation!$O$70-Visualisation!Q$70)^2)/(2*($T$206^2)))))),0)</f>
        <v>0.98673424293806511</v>
      </c>
      <c r="P217" s="163">
        <f>IF((Visualisation!$O$70-Visualisation!R$70)&gt;0,(1-(EXP(-(((Visualisation!$O$70-Visualisation!R$70)^2)/(2*($T$206^2)))))),0)</f>
        <v>5.1771998028199429E-3</v>
      </c>
      <c r="Q217" s="163">
        <f>IF((Visualisation!$O$70-Visualisation!S$70)&gt;0,(1-(EXP(-(((Visualisation!$O$70-Visualisation!S$70)^2)/(2*($T$206^2)))))),0)</f>
        <v>0</v>
      </c>
      <c r="R217" s="163">
        <f>IF((Visualisation!$O$70-Visualisation!T$70)&gt;0,(1-(EXP(-(((Visualisation!$O$70-Visualisation!T$70)^2)/(2*($T$206^2)))))),0)</f>
        <v>0</v>
      </c>
      <c r="V217" s="1"/>
      <c r="W217" s="249"/>
      <c r="X217" s="2"/>
      <c r="Y217" s="2"/>
      <c r="Z217" s="2"/>
      <c r="AA217" s="176" t="s">
        <v>178</v>
      </c>
      <c r="AB217" s="197">
        <f t="shared" ref="AB217:AQ217" si="24">AB214</f>
        <v>0</v>
      </c>
      <c r="AC217" s="197">
        <f t="shared" si="24"/>
        <v>0</v>
      </c>
      <c r="AD217" s="197">
        <f t="shared" si="24"/>
        <v>0</v>
      </c>
      <c r="AE217" s="197">
        <f t="shared" si="24"/>
        <v>0</v>
      </c>
      <c r="AF217" s="197">
        <f t="shared" si="24"/>
        <v>0</v>
      </c>
      <c r="AG217" s="197">
        <f t="shared" si="24"/>
        <v>0</v>
      </c>
      <c r="AH217" s="197">
        <f t="shared" si="24"/>
        <v>0</v>
      </c>
      <c r="AI217" s="197">
        <f t="shared" si="24"/>
        <v>0</v>
      </c>
      <c r="AJ217" s="197">
        <f t="shared" si="24"/>
        <v>0</v>
      </c>
      <c r="AK217" s="197">
        <f t="shared" si="24"/>
        <v>0</v>
      </c>
      <c r="AL217" s="197">
        <f t="shared" si="24"/>
        <v>0</v>
      </c>
      <c r="AM217" s="197">
        <f t="shared" si="24"/>
        <v>0</v>
      </c>
      <c r="AN217" s="197">
        <f t="shared" si="24"/>
        <v>0</v>
      </c>
      <c r="AO217" s="197">
        <f t="shared" si="24"/>
        <v>0</v>
      </c>
      <c r="AP217" s="197">
        <f t="shared" si="24"/>
        <v>0</v>
      </c>
      <c r="AQ217" s="197">
        <f t="shared" si="24"/>
        <v>0</v>
      </c>
      <c r="AR217" s="2"/>
      <c r="AS217" s="1"/>
      <c r="AT217" s="1"/>
      <c r="AU217" s="1"/>
      <c r="AV217" s="249"/>
      <c r="AX217" s="1"/>
      <c r="AY217" s="75" t="s">
        <v>259</v>
      </c>
      <c r="AZ217" s="21">
        <f>(($C$207*Visualisation!$Q$139)+($C$208*Visualisation!$Q$139)+($C$209*Visualisation!$Q$139)+($C$210*Visualisation!$Q$139)+($C$211*Visualisation!$Q$139)+($C$212*Visualisation!$Q$139)+($C$213*Visualisation!$Q$139)+($C$214*Visualisation!$Q$139)+($C$215*Visualisation!$Q$139)+($C$216*Visualisation!$Q$139)+($C$217*Visualisation!$Q$139)+($C$218*Visualisation!$Q$139)+($C$219*Visualisation!$Q$139)+($C$220*Visualisation!$Q$139)+($C$221*Visualisation!$Q$139)+($C$222*Visualisation!$Q$139))*$BD$86</f>
        <v>0</v>
      </c>
      <c r="BA217" s="21">
        <f>($C$207*Visualisation!$Q$139)+($D$207*Visualisation!$Q$139)+($E$207*Visualisation!$Q$139)+($F$207*Visualisation!$Q$139)+($G$207*Visualisation!$Q$139)+($H$207*Visualisation!$Q$139)+($I$207*Visualisation!$Q$139)+($J$207*Visualisation!$Q$139)+($K$207*Visualisation!$Q$139)+($L$207*Visualisation!$Q$139)+($M$207*Visualisation!$Q$139)+($N$207*Visualisation!$Q$139)+($O$207*Visualisation!$Q$139)+($P$207*Visualisation!$Q$139)+($Q$207*Visualisation!$Q$139)+($R$207*Visualisation!$Q$139)</f>
        <v>0</v>
      </c>
      <c r="BB217" s="21"/>
      <c r="BC217" s="21"/>
      <c r="BD217" s="21">
        <f>(($D$207*Visualisation!$Q$139)+($D$208*Visualisation!$Q$139)+($D$209*Visualisation!$Q$139)+($D$210*Visualisation!$Q$139)+($D$211*Visualisation!$Q$139)+($D$212*Visualisation!$Q$139)+($D$213*Visualisation!$Q$139)+($D$214*Visualisation!$Q$139)+($D$215*Visualisation!$Q$139)+($D$216*Visualisation!$Q$139)+($D$217*Visualisation!$Q$139)+($D$218*Visualisation!$Q$139)+($D$219*Visualisation!$Q$139)+($D$220*Visualisation!$Q$139)+($D$221*Visualisation!$Q$139)+($D$222*Visualisation!$Q$139))*$BD$86</f>
        <v>0</v>
      </c>
      <c r="BE217" s="21">
        <f>($C$208*Visualisation!$Q$139)+($D$208*Visualisation!$Q$139)+($E$208*Visualisation!$Q$139)+($F$208*Visualisation!$Q$139)+($G$208*Visualisation!$Q$139)+($H$208*Visualisation!$Q$139)+($I$208*Visualisation!$Q$139)+($J$208*Visualisation!$Q$139)+($K$208*Visualisation!$Q$139)+($L$208*Visualisation!$Q$139)+($M$208*Visualisation!$Q$139)+($N$208*Visualisation!$Q$139)+($O$208*Visualisation!$Q$139)+($P$208*Visualisation!$Q$139)+($Q$208*Visualisation!$Q$139)+($R$208*Visualisation!$Q$139)</f>
        <v>0</v>
      </c>
      <c r="BF217" s="21"/>
      <c r="BG217" s="21"/>
      <c r="BH217" s="21">
        <f>(($E$207*Visualisation!$Q$139)+($E$208*Visualisation!$Q$139)+($E$209*Visualisation!$Q$139)+($E$210*Visualisation!$Q$139)+($E$211*Visualisation!$Q$139)+($E$212*Visualisation!$Q$139)+($E$213*Visualisation!$Q$139)+($E$214*Visualisation!$Q$139)+($E$215*Visualisation!$Q$139)+($E$216*Visualisation!$Q$139)+($E$217*Visualisation!$Q$139)+($E$218*Visualisation!$Q$139)+($E$219*Visualisation!$Q$139)+($E$220*Visualisation!$Q$139)+($E$221*Visualisation!$Q$139)+($E$222*Visualisation!$Q$139))*$BD$86</f>
        <v>0</v>
      </c>
      <c r="BI217" s="21">
        <f>($C$209*Visualisation!$Q$139)+($D$209*Visualisation!$Q$139)+($E$209*Visualisation!$Q$139)+($F$209*Visualisation!$Q$139)+($G$209*Visualisation!$Q$139)+($H$209*Visualisation!$Q$139)+($I$209*Visualisation!$Q$139)+($J$209*Visualisation!$Q$139)+($K$209*Visualisation!$Q$139)+($L$209*Visualisation!$Q$139)+($M$209*Visualisation!$Q$139)+($N$209*Visualisation!$Q$139)+($O$209*Visualisation!$Q$139)+($P$209*Visualisation!$Q$139)+($Q$209*Visualisation!$Q$139)+($R$209*Visualisation!$Q$139)</f>
        <v>0</v>
      </c>
      <c r="BJ217" s="21"/>
      <c r="BK217" s="21"/>
      <c r="BL217" s="21">
        <f>(($F$207*Visualisation!$Q$139)+($F$208*Visualisation!$Q$139)+($F$209*Visualisation!$Q$139)+($F$210*Visualisation!$Q$139)+($F$211*Visualisation!$Q$139)+($F$212*Visualisation!$Q$139)+($F$213*Visualisation!$Q$139)+($F$214*Visualisation!$Q$139)+($F$215*Visualisation!$Q$139)+($F$216*Visualisation!$Q$139)+($F$217*Visualisation!$Q$139)+($F$218*Visualisation!$Q$139)+($F$219*Visualisation!$Q$139)+($F$220*Visualisation!$Q$139)+($F$221*Visualisation!$Q$139)+($F$222*Visualisation!$Q$139))*$BD$86</f>
        <v>0</v>
      </c>
      <c r="BM217" s="21">
        <f>($C$210*Visualisation!$Q$139)+($D$210*Visualisation!$Q$139)+($E$210*Visualisation!$Q$139)+($F$210*Visualisation!$Q$139)+($G$210*Visualisation!$Q$139)+($H$210*Visualisation!$Q$139)+($I$210*Visualisation!$Q$139)+($J$210*Visualisation!$Q$139)+($K$210*Visualisation!$Q$139)+($L$210*Visualisation!$Q$139)+($M$210*Visualisation!$Q$139)+($N$210*Visualisation!$Q$139)+($O$210*Visualisation!$Q$139)+($P$210*Visualisation!$Q$139)+($Q$210*Visualisation!$Q$139)+($R$210*Visualisation!$Q$139)</f>
        <v>0</v>
      </c>
      <c r="BN217" s="21"/>
      <c r="BO217" s="21"/>
      <c r="BP217" s="21">
        <f>(($G$207*Visualisation!$Q$139)+($G$208*Visualisation!$Q$139)+($G$209*Visualisation!$Q$139)+($G$210*Visualisation!$Q$139)+($G$211*Visualisation!$Q$139)+($G$212*Visualisation!$Q$139)+($G$213*Visualisation!$Q$139)+($G$214*Visualisation!$Q$139)+($G$215*Visualisation!$Q$139)+($G$216*Visualisation!$Q$139)+($G$217*Visualisation!$Q$139)+($G$218*Visualisation!$Q$139)+($G$219*Visualisation!$Q$139)+($G$220*Visualisation!$Q$139)+($G$221*Visualisation!$Q$139)+($G$222*Visualisation!$Q$139))*$BD$86</f>
        <v>0</v>
      </c>
      <c r="BQ217" s="21">
        <f>($C$211*Visualisation!$Q$139)+($D$211*Visualisation!$Q$139)+($E$211*Visualisation!$Q$139)+($F$211*Visualisation!$Q$139)+($G$211*Visualisation!$Q$139)+($H$211*Visualisation!$Q$139)+($I$211*Visualisation!$Q$139)+($J$211*Visualisation!$Q$139)+($K$211*Visualisation!$Q$139)+($L$211*Visualisation!$Q$139)+($M$211*Visualisation!$Q$139)+($N$211*Visualisation!$Q$139)+($O$211*Visualisation!$Q$139)+($P$211*Visualisation!$Q$139)+($Q$211*Visualisation!$Q$139)+($R$211*Visualisation!$Q$139)</f>
        <v>0</v>
      </c>
      <c r="BR217" s="21"/>
      <c r="BS217" s="21"/>
      <c r="BT217" s="21">
        <f>(($H$207*Visualisation!$Q$139)+($H$208*Visualisation!$Q$139)+($H$209*Visualisation!$Q$139)+($H$210*Visualisation!$Q$139)+($H$211*Visualisation!$Q$139)+($H$212*Visualisation!$Q$139)+($H$213*Visualisation!$Q$139)+($H$214*Visualisation!$Q$139)+($H$215*Visualisation!$Q$139)+($H$216*Visualisation!$Q$139)+($H$217*Visualisation!$Q$139)+($H$218*Visualisation!$Q$139)+($H$219*Visualisation!$Q$139)+($H$220*Visualisation!$Q$139)+($H$221*Visualisation!$Q$139)+($H$222*Visualisation!$Q$139))*$BD$86</f>
        <v>0</v>
      </c>
      <c r="BU217" s="21">
        <f>($C$212*Visualisation!$Q$139)+($D$212*Visualisation!$Q$139)+($E$212*Visualisation!$Q$139)+($F$212*Visualisation!$Q$139)+($G$212*Visualisation!$Q$139)+($H$212*Visualisation!$Q$139)+($I$212*Visualisation!$Q$139)+($J$212*Visualisation!$Q$139)+($K$212*Visualisation!$Q$139)+($L$212*Visualisation!$Q$139)+($M$212*Visualisation!$Q$139)+($N$212*Visualisation!$Q$139)+($O$212*Visualisation!$Q$139)+($P$212*Visualisation!$Q$139)+($Q$212*Visualisation!$Q$139)+($R$212*Visualisation!$Q$139)</f>
        <v>0</v>
      </c>
      <c r="BV217" s="21"/>
      <c r="BW217" s="21"/>
      <c r="BX217" s="21">
        <f>(($I$207*Visualisation!$Q$139)+($I$208*Visualisation!$Q$139)+($I$209*Visualisation!$Q$139)+($I$210*Visualisation!$Q$139)+($I$211*Visualisation!$Q$139)+($I$212*Visualisation!$Q$139)+($I$213*Visualisation!$Q$139)+($I$214*Visualisation!$Q$139)+($I$215*Visualisation!$Q$139)+($I$216*Visualisation!$Q$139)+($I$217*Visualisation!$Q$139)+($I$218*Visualisation!$Q$139)+($I$219*Visualisation!$Q$139)+($I$220*Visualisation!$Q$139)+($I$221*Visualisation!$Q$139)+($I$222*Visualisation!$Q$139))*$BD$86</f>
        <v>0</v>
      </c>
      <c r="BY217" s="21">
        <f>($C$213*Visualisation!$Q$139)+($D$213*Visualisation!$Q$139)+($E$213*Visualisation!$Q$139)+($F$213*Visualisation!$Q$139)+($G$213*Visualisation!$Q$139)+($H$213*Visualisation!$Q$139)+($I$213*Visualisation!$Q$139)+($J$213*Visualisation!$Q$139)+($K$213*Visualisation!$Q$139)+($L$213*Visualisation!$Q$139)+($M$213*Visualisation!$Q$139)+($N$213*Visualisation!$Q$139)+($O$213*Visualisation!$Q$139)+($P$213*Visualisation!$Q$139)+($Q$213*Visualisation!$Q$139)+($R$213*Visualisation!$Q$139)</f>
        <v>0</v>
      </c>
      <c r="BZ217" s="2"/>
      <c r="CB217" s="21">
        <f>(($J$207*Visualisation!$Q$139)+($J$208*Visualisation!$Q$139)+($J$209*Visualisation!$Q$139)+($J$210*Visualisation!$Q$139)+($J$211*Visualisation!$Q$139)+($J$212*Visualisation!$Q$139)+($J$213*Visualisation!$Q$139)+($J$214*Visualisation!$Q$139)+($J$215*Visualisation!$Q$139)+($J$216*Visualisation!$Q$139)+($J$217*Visualisation!$Q$139)+($J$218*Visualisation!$Q$139)+($J$219*Visualisation!$Q$139)+($J$220*Visualisation!$Q$139)+($J$221*Visualisation!$Q$139)+($J$222*Visualisation!$Q$139))*$BD$86</f>
        <v>0</v>
      </c>
      <c r="CC217" s="21">
        <f>($C$214*Visualisation!$Q$139)+($D$214*Visualisation!$Q$139)+($E$214*Visualisation!$Q$139)+($F$214*Visualisation!$Q$139)+($G$214*Visualisation!$Q$139)+($H$214*Visualisation!$Q$139)+($I$214*Visualisation!$Q$139)+($J$214*Visualisation!$Q$139)+($K$214*Visualisation!$Q$139)+($L$214*Visualisation!$Q$139)+($M$214*Visualisation!$Q$139)+($N$214*Visualisation!$Q$139)+($O$214*Visualisation!$Q$139)+($P$214*Visualisation!$Q$139)+($Q$214*Visualisation!$Q$139)+($R$214*Visualisation!$Q$139)</f>
        <v>0</v>
      </c>
      <c r="CD217" s="2"/>
      <c r="CF217" s="21">
        <f>(($K$207*Visualisation!$Q$139)+($K$208*Visualisation!$Q$139)+($K$209*Visualisation!$Q$139)+($K$210*Visualisation!$Q$139)+($K$211*Visualisation!$Q$139)+($K$212*Visualisation!$Q$139)+($K$213*Visualisation!$Q$139)+($K$214*Visualisation!$Q$139)+($K$215*Visualisation!$Q$139)+($K$216*Visualisation!$Q$139)+($K$217*Visualisation!$Q$139)+($K$218*Visualisation!$Q$139)+($K$219*Visualisation!$Q$139)+($K$220*Visualisation!$Q$139)+($K$221*Visualisation!$Q$139)+($K$222*Visualisation!$Q$139))*$BD$86</f>
        <v>0</v>
      </c>
      <c r="CG217" s="21">
        <f>($C$215*Visualisation!$Q$139)+($D$215*Visualisation!$Q$139)+($E$215*Visualisation!$Q$139)+($F$215*Visualisation!$Q$139)+($G$215*Visualisation!$Q$139)+($H$215*Visualisation!$Q$139)+($I$215*Visualisation!$Q$139)+($J$215*Visualisation!$Q$139)+($K$215*Visualisation!$Q$139)+($L$215*Visualisation!$Q$139)+($M$215*Visualisation!$Q$139)+($N$215*Visualisation!$Q$139)+($O$215*Visualisation!$Q$139)+($P$215*Visualisation!$Q$139)+($Q$215*Visualisation!$Q$139)+($R$215*Visualisation!$Q$139)</f>
        <v>0</v>
      </c>
      <c r="CH217" s="2"/>
      <c r="CJ217" s="21">
        <f>(($L$207*Visualisation!$Q$139)+($L$208*Visualisation!$Q$139)+($L$209*Visualisation!$Q$139)+($L$210*Visualisation!$Q$139)+($L$211*Visualisation!$Q$139)+($L$212*Visualisation!$Q$139)+($L$213*Visualisation!$Q$139)+($L$214*Visualisation!$Q$139)+($L$215*Visualisation!$Q$139)+($L$216*Visualisation!$Q$139)+($L$217*Visualisation!$Q$139)+($L$218*Visualisation!$Q$139)+($L$219*Visualisation!$Q$139)+($L$220*Visualisation!$Q$139)+($L$221*Visualisation!$Q$139)+($L$222*Visualisation!$Q$139))*$BD$86</f>
        <v>0</v>
      </c>
      <c r="CK217" s="21">
        <f>($C$216*Visualisation!$Q$139)+($D$216*Visualisation!$Q$139)+($E$216*Visualisation!$Q$139)+($F$216*Visualisation!$Q$139)+($G$216*Visualisation!$Q$139)+($H$216*Visualisation!$Q$139)+($I$216*Visualisation!$Q$139)+($J$216*Visualisation!$Q$139)+($K$216*Visualisation!$Q$139)+($L$216*Visualisation!$Q$139)+($M$216*Visualisation!$Q$139)+($N$216*Visualisation!$Q$139)+($O$216*Visualisation!$Q$139)+($P$216*Visualisation!$Q$139)+($Q$216*Visualisation!$Q$139)+($R$216*Visualisation!$Q$139)</f>
        <v>0</v>
      </c>
      <c r="CL217" s="2"/>
      <c r="CN217" s="21">
        <f>(($M$207*Visualisation!$Q$139)+($M$208*Visualisation!$Q$139)+($M$209*Visualisation!$Q$139)+($M$210*Visualisation!$Q$139)+($M$211*Visualisation!$Q$139)+($M$212*Visualisation!$Q$139)+($M$213*Visualisation!$Q$139)+($M$214*Visualisation!$Q$139)+($M$215*Visualisation!$Q$139)+($M$216*Visualisation!$Q$139)+($M$217*Visualisation!$Q$139)+($M$218*Visualisation!$Q$139)+($M$219*Visualisation!$Q$139)+($M$220*Visualisation!$Q$139)+($M$221*Visualisation!$Q$139)+($M$222*Visualisation!$Q$139))*$BD$86</f>
        <v>0</v>
      </c>
      <c r="CO217" s="21">
        <f>($C$217*Visualisation!$Q$139)+($D$217*Visualisation!$Q$139)+($E$217*Visualisation!$Q$139)+($F$217*Visualisation!$Q$139)+($G$217*Visualisation!$Q$139)+($H$217*Visualisation!$Q$139)+($I$217*Visualisation!$Q$139)+($J$217*Visualisation!$Q$139)+($K$217*Visualisation!$Q$139)+($L$217*Visualisation!$Q$139)+($M$217*Visualisation!$Q$139)+($N$217*Visualisation!$Q$139)+($O$217*Visualisation!$Q$139)+($P$217*Visualisation!$Q$139)+($Q$217*Visualisation!$Q$139)+($R$217*Visualisation!$Q$139)</f>
        <v>0</v>
      </c>
      <c r="CP217" s="2"/>
      <c r="CR217" s="21">
        <f>(($N$207*Visualisation!$Q$139)+($N$208*Visualisation!$Q$139)+($N$209*Visualisation!$Q$139)+($N$210*Visualisation!$Q$139)+($N$211*Visualisation!$Q$139)+($N$212*Visualisation!$Q$139)+($N$213*Visualisation!$Q$139)+($N$214*Visualisation!$Q$139)+($N$215*Visualisation!$Q$139)+($N$216*Visualisation!$Q$139)+($N$217*Visualisation!$Q$139)+($N$218*Visualisation!$Q$139)+($N$219*Visualisation!$Q$139)+($N$220*Visualisation!$Q$139)+($N$221*Visualisation!$Q$139)+($N$222*Visualisation!$Q$139))*$BD$86</f>
        <v>0</v>
      </c>
      <c r="CS217" s="21">
        <f>($C$218*Visualisation!$Q$139)+($D$218*Visualisation!$Q$139)+($E$218*Visualisation!$Q$139)+($F$218*Visualisation!$Q$139)+($G$218*Visualisation!$Q$139)+($H$218*Visualisation!$Q$139)+($I$218*Visualisation!$Q$139)+($J$218*Visualisation!$Q$139)+($K$218*Visualisation!$Q$139)+($L$218*Visualisation!$Q$139)+($M$218*Visualisation!$Q$139)+($N$218*Visualisation!$Q$139)+($O$218*Visualisation!$Q$139)+($P$218*Visualisation!$Q$139)+($Q$218*Visualisation!$Q$139)+($R$218*Visualisation!$Q$139)</f>
        <v>0</v>
      </c>
      <c r="CT217" s="2"/>
      <c r="CV217" s="21">
        <f>(($O$207*Visualisation!$Q$139)+($O$208*Visualisation!$Q$139)+($O$209*Visualisation!$Q$139)+($O$210*Visualisation!$Q$139)+($O$211*Visualisation!$Q$139)+($O$212*Visualisation!$Q$139)+($O$213*Visualisation!$Q$139)+($O$214*Visualisation!$Q$139)+($O$215*Visualisation!$Q$139)+($O$216*Visualisation!$Q$139)+($O$217*Visualisation!$Q$139)+($O$218*Visualisation!$Q$139)+($O$219*Visualisation!$Q$139)+($O$220*Visualisation!$Q$139)+($O$221*Visualisation!$Q$139)+($O$222*Visualisation!$Q$139))*$BD$86</f>
        <v>0</v>
      </c>
      <c r="CW217" s="21">
        <f>($C$219*Visualisation!$Q$139)+($D$219*Visualisation!$Q$139)+($E$219*Visualisation!$Q$139)+($F$219*Visualisation!$Q$139)+($G$219*Visualisation!$Q$139)+($H$219*Visualisation!$Q$139)+($I$219*Visualisation!$Q$139)+($J$219*Visualisation!$Q$139)+($K$219*Visualisation!$Q$139)+($L$219*Visualisation!$Q$139)+($M$219*Visualisation!$Q$139)+($N$219*Visualisation!$Q$139)+($O$219*Visualisation!$Q$139)+($P$219*Visualisation!$Q$139)+($Q$219*Visualisation!$Q$139)+($R$219*Visualisation!$Q$139)</f>
        <v>0</v>
      </c>
      <c r="CX217" s="2"/>
      <c r="CZ217" s="21">
        <f>(($P$207*Visualisation!$Q$139)+($P$208*Visualisation!$Q$139)+($P$209*Visualisation!$Q$139)+($P$210*Visualisation!$Q$139)+($P$211*Visualisation!$Q$139)+($P$212*Visualisation!$Q$139)+($P$213*Visualisation!$Q$139)+($P$214*Visualisation!$Q$139)+($P$215*Visualisation!$Q$139)+($P$216*Visualisation!$Q$139)+($P$217*Visualisation!$Q$139)+($P$218*Visualisation!$Q$139)+($P$219*Visualisation!$Q$139)+($P$220*Visualisation!$Q$139)+($P$221*Visualisation!$Q$139)+($P$222*Visualisation!$Q$139))*$BD$86</f>
        <v>0</v>
      </c>
      <c r="DA217" s="21">
        <f>($C$220*Visualisation!$Q$139)+($D$220*Visualisation!$Q$139)+($E$220*Visualisation!$Q$139)+($F$220*Visualisation!$Q$139)+($G$220*Visualisation!$Q$139)+($H$220*Visualisation!$Q$139)+($I$220*Visualisation!$Q$139)+($J$220*Visualisation!$Q$139)+($K$220*Visualisation!$Q$139)+($L$220*Visualisation!$Q$139)+($M$220*Visualisation!$Q$139)+($N$220*Visualisation!$Q$139)+($O$220*Visualisation!$Q$139)+($P$220*Visualisation!$Q$139)+($Q$220*Visualisation!$Q$139)+($R$220*Visualisation!$Q$139)</f>
        <v>0</v>
      </c>
      <c r="DB217" s="2"/>
      <c r="DD217" s="21">
        <f>(($Q$207*Visualisation!$Q$139)+($Q$208*Visualisation!$Q$139)+($Q$209*Visualisation!$Q$139)+($Q$210*Visualisation!$Q$139)+($Q$211*Visualisation!$Q$139)+($Q$212*Visualisation!$Q$139)+($Q$213*Visualisation!$Q$139)+($Q$214*Visualisation!$Q$139)+($Q$215*Visualisation!$Q$139)+($Q$216*Visualisation!$Q$139)+($Q$217*Visualisation!$Q$139)+($Q$218*Visualisation!$Q$139)+($Q$219*Visualisation!$Q$139)+($Q$220*Visualisation!$Q$139)+($Q$221*Visualisation!$Q$139)+($Q$222*Visualisation!$Q$139))*$BD$86</f>
        <v>0</v>
      </c>
      <c r="DE217" s="21">
        <f>($C$221*Visualisation!$Q$139)+($D$221*Visualisation!$Q$139)+($E$221*Visualisation!$Q$139)+($F$221*Visualisation!$Q$139)+($G$221*Visualisation!$Q$139)+($H$221*Visualisation!$Q$139)+($I$221*Visualisation!$Q$139)+($J$221*Visualisation!$Q$139)+($K$221*Visualisation!$Q$139)+($L$221*Visualisation!$Q$139)+($M$221*Visualisation!$Q$139)+($N$221*Visualisation!$Q$139)+($O$221*Visualisation!$Q$139)+($P$221*Visualisation!$Q$139)+($Q$221*Visualisation!$Q$139)+($R$221*Visualisation!$Q$139)</f>
        <v>0</v>
      </c>
      <c r="DF217" s="2"/>
      <c r="DH217" s="21">
        <f>(($R$207*Visualisation!$Q$139)+($R$208*Visualisation!$Q$139)+($R$209*Visualisation!$Q$139)+($R$210*Visualisation!$Q$139)+($R$211*Visualisation!$Q$139)+($R$212*Visualisation!$Q$139)+($R$213*Visualisation!$Q$139)+($R$214*Visualisation!$Q$139)+($R$215*Visualisation!$Q$139)+($R$216*Visualisation!$Q$139)+($R$217*Visualisation!$Q$139)+($R$218*Visualisation!$Q$139)+($R$219*Visualisation!$Q$139)+($R$220*Visualisation!$Q$139)+($R$221*Visualisation!$Q$139)+($R$222*Visualisation!$Q$139))*$BD$86</f>
        <v>0</v>
      </c>
      <c r="DI217" s="21">
        <f>($C$222*Visualisation!$Q$139)+($D$222*Visualisation!$Q$139)+($E$222*Visualisation!$Q$139)+($F$222*Visualisation!$Q$139)+($G$222*Visualisation!$Q$139)+($H$222*Visualisation!$Q$139)+($I$222*Visualisation!$Q$139)+($J$222*Visualisation!$Q$139)+($K$222*Visualisation!$Q$139)+($L$222*Visualisation!$Q$139)+($M$222*Visualisation!$Q$139)+($N$222*Visualisation!$Q$139)+($O$222*Visualisation!$Q$139)+($P$222*Visualisation!$Q$139)+($Q$222*Visualisation!$Q$139)+($R$222*Visualisation!$Q$139)</f>
        <v>0</v>
      </c>
      <c r="DJ217" s="2"/>
      <c r="DO217" s="253"/>
    </row>
    <row r="218" spans="1:119" ht="15.75">
      <c r="A218" s="35" t="s">
        <v>338</v>
      </c>
      <c r="B218" s="159" t="s">
        <v>84</v>
      </c>
      <c r="C218" s="163">
        <f>IF((Visualisation!$P$70-Visualisation!E$70)&gt;0,(1-(EXP(-(((Visualisation!$P$70-Visualisation!E$70)^2)/(2*($T$206^2)))))),0)</f>
        <v>8.3256720483247948E-3</v>
      </c>
      <c r="D218" s="163">
        <f>IF((Visualisation!$P$70-Visualisation!F$70)&gt;0,(1-(EXP(-(((Visualisation!$P$70-Visualisation!F$70)^2)/(2*($T$206^2)))))),0)</f>
        <v>6.8055340162047617E-3</v>
      </c>
      <c r="E218" s="163">
        <f>IF((Visualisation!$P$70-Visualisation!G$70)&gt;0,(1-(EXP(-(((Visualisation!$P$70-Visualisation!G$70)^2)/(2*($T$206^2)))))),0)</f>
        <v>1.134384796878285E-2</v>
      </c>
      <c r="F218" s="163">
        <f>IF((Visualisation!$P$70-Visualisation!H$70)&gt;0,(1-(EXP(-(((Visualisation!$P$70-Visualisation!H$70)^2)/(2*($T$206^2)))))),0)</f>
        <v>0</v>
      </c>
      <c r="G218" s="163">
        <f>IF((Visualisation!$P$70-Visualisation!I$70)&gt;0,(1-(EXP(-(((Visualisation!$P$70-Visualisation!I$70)^2)/(2*($T$206^2)))))),0)</f>
        <v>0</v>
      </c>
      <c r="H218" s="163">
        <f>IF((Visualisation!$P$70-Visualisation!J$70)&gt;0,(1-(EXP(-(((Visualisation!$P$70-Visualisation!J$70)^2)/(2*($T$206^2)))))),0)</f>
        <v>0</v>
      </c>
      <c r="I218" s="163">
        <f>IF((Visualisation!$P$70-Visualisation!K$70)&gt;0,(1-(EXP(-(((Visualisation!$P$70-Visualisation!K$70)^2)/(2*($T$206^2)))))),0)</f>
        <v>5.8651179828839162E-4</v>
      </c>
      <c r="J218" s="163">
        <f>IF((Visualisation!$P$70-Visualisation!L$70)&gt;0,(1-(EXP(-(((Visualisation!$P$70-Visualisation!L$70)^2)/(2*($T$206^2)))))),0)</f>
        <v>4.5205355759081467E-4</v>
      </c>
      <c r="K218" s="163">
        <f>IF((Visualisation!$P$70-Visualisation!M$70)&gt;0,(1-(EXP(-(((Visualisation!$P$70-Visualisation!M$70)^2)/(2*($T$206^2)))))),0)</f>
        <v>2.4100683915417864E-4</v>
      </c>
      <c r="L218" s="163">
        <f>IF((Visualisation!$P$70-Visualisation!N$70)&gt;0,(1-(EXP(-(((Visualisation!$P$70-Visualisation!N$70)^2)/(2*($T$206^2)))))),0)</f>
        <v>4.6833311378147169E-4</v>
      </c>
      <c r="M218" s="163">
        <f>IF((Visualisation!$P$70-Visualisation!O$70)&gt;0,(1-(EXP(-(((Visualisation!$P$70-Visualisation!O$70)^2)/(2*($T$206^2)))))),0)</f>
        <v>7.1313223010127658E-5</v>
      </c>
      <c r="N218" s="163">
        <f>IF((Visualisation!$P$70-Visualisation!P$70)&gt;0,(1-(EXP(-(((Visualisation!$P$70-Visualisation!P$70)^2)/(2*($T$206^2)))))),0)</f>
        <v>0</v>
      </c>
      <c r="O218" s="163">
        <f>IF((Visualisation!$P$70-Visualisation!Q$70)&gt;0,(1-(EXP(-(((Visualisation!$P$70-Visualisation!Q$70)^2)/(2*($T$206^2)))))),0)</f>
        <v>0.98719290063220355</v>
      </c>
      <c r="P218" s="163">
        <f>IF((Visualisation!$P$70-Visualisation!R$70)&gt;0,(1-(EXP(-(((Visualisation!$P$70-Visualisation!R$70)^2)/(2*($T$206^2)))))),0)</f>
        <v>6.4578617295252272E-3</v>
      </c>
      <c r="Q218" s="163">
        <f>IF((Visualisation!$P$70-Visualisation!S$70)&gt;0,(1-(EXP(-(((Visualisation!$P$70-Visualisation!S$70)^2)/(2*($T$206^2)))))),0)</f>
        <v>0</v>
      </c>
      <c r="R218" s="163">
        <f>IF((Visualisation!$P$70-Visualisation!T$70)&gt;0,(1-(EXP(-(((Visualisation!$P$70-Visualisation!T$70)^2)/(2*($T$206^2)))))),0)</f>
        <v>0</v>
      </c>
      <c r="V218" s="1"/>
      <c r="W218" s="249"/>
      <c r="X218" s="2"/>
      <c r="Y218" s="2"/>
      <c r="Z218" s="2"/>
      <c r="AA218" s="179" t="s">
        <v>185</v>
      </c>
      <c r="AB218" s="191">
        <f t="shared" ref="AB218:AQ218" si="25">AB216-AB217</f>
        <v>0</v>
      </c>
      <c r="AC218" s="191">
        <f t="shared" si="25"/>
        <v>0</v>
      </c>
      <c r="AD218" s="191">
        <f t="shared" si="25"/>
        <v>0</v>
      </c>
      <c r="AE218" s="191">
        <f t="shared" si="25"/>
        <v>0</v>
      </c>
      <c r="AF218" s="191">
        <f t="shared" si="25"/>
        <v>0</v>
      </c>
      <c r="AG218" s="191">
        <f t="shared" si="25"/>
        <v>0</v>
      </c>
      <c r="AH218" s="191">
        <f t="shared" si="25"/>
        <v>0</v>
      </c>
      <c r="AI218" s="191">
        <f t="shared" si="25"/>
        <v>0</v>
      </c>
      <c r="AJ218" s="191">
        <f t="shared" si="25"/>
        <v>0</v>
      </c>
      <c r="AK218" s="191">
        <f t="shared" si="25"/>
        <v>0</v>
      </c>
      <c r="AL218" s="191">
        <f t="shared" si="25"/>
        <v>0</v>
      </c>
      <c r="AM218" s="191">
        <f t="shared" si="25"/>
        <v>0</v>
      </c>
      <c r="AN218" s="191">
        <f t="shared" si="25"/>
        <v>0</v>
      </c>
      <c r="AO218" s="191">
        <f t="shared" si="25"/>
        <v>0</v>
      </c>
      <c r="AP218" s="191">
        <f t="shared" si="25"/>
        <v>0</v>
      </c>
      <c r="AQ218" s="191">
        <f t="shared" si="25"/>
        <v>0</v>
      </c>
      <c r="AR218" s="2"/>
      <c r="AS218" s="1"/>
      <c r="AT218" s="1"/>
      <c r="AU218" s="1"/>
      <c r="AV218" s="249"/>
      <c r="AX218" s="1"/>
      <c r="AY218" s="225" t="s">
        <v>260</v>
      </c>
      <c r="AZ218" s="21">
        <f>(($C$228*Visualisation!$Q$140)+($C$229*Visualisation!$Q$140)+($C$230*Visualisation!$Q$140)+($C$231*Visualisation!$Q$140)+($C$232*Visualisation!$Q$140)+($C$233*Visualisation!$Q$140)+($C$234*Visualisation!$Q$140)+($C$235*Visualisation!$Q$140)+($C$236*Visualisation!$Q$140)+($C$237*Visualisation!$Q$140)+($C$238*Visualisation!$Q$140)+($C$239*Visualisation!$Q$140)+($C$240*Visualisation!$Q$140)+($C$241*Visualisation!$Q$140)+($C$242*Visualisation!$Q$140)+($C$243*Visualisation!$Q$140))*$BD$86</f>
        <v>0</v>
      </c>
      <c r="BA218" s="21">
        <f>($C$228*Visualisation!$Q$140)+($D$228*Visualisation!$Q$140)+($E$228*Visualisation!$Q$140)+($F$228*Visualisation!$Q$140)+($G$228*Visualisation!$Q$140)+($H$228*Visualisation!$Q$140)+($I$228*Visualisation!$Q$140)+($J$228*Visualisation!$Q$140)+($K$228*Visualisation!$Q$140)+($L$228*Visualisation!$Q$140)+($M$228*Visualisation!$Q$140)+($N$228*Visualisation!$Q$140)+($O$228*Visualisation!$Q$140)+($P$228*Visualisation!$Q$140)+($Q$228*Visualisation!$Q$140)+($R$228*Visualisation!$Q$140)</f>
        <v>0</v>
      </c>
      <c r="BB218" s="21"/>
      <c r="BC218" s="21"/>
      <c r="BD218" s="21">
        <f>(($D$228*Visualisation!$Q$140)+($D$229*Visualisation!$Q$140)+($D$230*Visualisation!$Q$140)+($D$231*Visualisation!$Q$140)+($D$232*Visualisation!$Q$140)+($D$233*Visualisation!$Q$140)+($D$234*Visualisation!$Q$140)+($D$235*Visualisation!$Q$140)+($D$236*Visualisation!$Q$140)+($D$237*Visualisation!$Q$140)+($D$238*Visualisation!$Q$140)+($D$239*Visualisation!$Q$140)+($D$240*Visualisation!$Q$140)+($D$241*Visualisation!$Q$140)+($D$242*Visualisation!$Q$140)+($D$243*Visualisation!$Q$140))*$BD$86</f>
        <v>0</v>
      </c>
      <c r="BE218" s="21">
        <f>($C$229*Visualisation!$Q$140)+($D$229*Visualisation!$Q$140)+($E$229*Visualisation!$Q$140)+($F$229*Visualisation!$Q$140)+($G$229*Visualisation!$Q$140)+($H$229*Visualisation!$Q$140)+($I$229*Visualisation!$Q$140)+($J$229*Visualisation!$Q$140)+($K$229*Visualisation!$Q$140)+($L$229*Visualisation!$Q$140)+($M$229*Visualisation!$Q$140)+($N$229*Visualisation!$Q$140)+($O$229*Visualisation!$Q$140)+($P$229*Visualisation!$Q$140)+($Q$229*Visualisation!$Q$140)+($R$229*Visualisation!$Q$140)</f>
        <v>0</v>
      </c>
      <c r="BF218" s="21"/>
      <c r="BG218" s="21"/>
      <c r="BH218" s="21">
        <f>(($E$228*Visualisation!$Q$140)+($E$229*Visualisation!$Q$140)+($E$230*Visualisation!$Q$140)+($E$231*Visualisation!$Q$140)+($E$232*Visualisation!$Q$140)+($E$233*Visualisation!$Q$140)+($E$234*Visualisation!$Q$140)+($E$235*Visualisation!$Q$140)+($E$236*Visualisation!$Q$140)+($E$237*Visualisation!$Q$140)+($E$238*Visualisation!$Q$140)+($E$239*Visualisation!$Q$140)+($E$240*Visualisation!$Q$140)+($E$241*Visualisation!$Q$140)+($E$242*Visualisation!$Q$140)+($E$243*Visualisation!$Q$140))*$BD$86</f>
        <v>0</v>
      </c>
      <c r="BI218" s="21">
        <f>($C$230*Visualisation!$Q$140)+($D$230*Visualisation!$Q$140)+($E$230*Visualisation!$Q$140)+($F$230*Visualisation!$Q$140)+($G$230*Visualisation!$Q$140)+($H$230*Visualisation!$Q$140)+($I$230*Visualisation!$Q$140)+($J$230*Visualisation!$Q$140)+($K$230*Visualisation!$Q$140)+($L$230*Visualisation!$Q$140)+($M$230*Visualisation!$Q$140)+($N$230*Visualisation!$Q$140)+($O$230*Visualisation!$Q$140)+($P$230*Visualisation!$Q$140)+($Q$230*Visualisation!$Q$140)+($R$230*Visualisation!$Q$140)</f>
        <v>0</v>
      </c>
      <c r="BJ218" s="21"/>
      <c r="BK218" s="21"/>
      <c r="BL218" s="21">
        <f>(($F$228*Visualisation!$Q$140)+($F$229*Visualisation!$Q$140)+($F$230*Visualisation!$Q$140)+($F$231*Visualisation!$Q$140)+($F$232*Visualisation!$Q$140)+($F$233*Visualisation!$Q$140)+($F$234*Visualisation!$Q$140)+($F$235*Visualisation!$Q$140)+($F$236*Visualisation!$Q$140)+($F$237*Visualisation!$Q$140)+($F$238*Visualisation!$Q$140)+($F$239*Visualisation!$Q$140)+($F$240*Visualisation!$Q$140)+($F$241*Visualisation!$Q$140)+($F$242*Visualisation!$Q$140)+($F$243*Visualisation!$Q$140))*$BD$86</f>
        <v>0</v>
      </c>
      <c r="BM218" s="21">
        <f>($C$231*Visualisation!$Q$140)+($D$231*Visualisation!$Q$140)+($E$231*Visualisation!$Q$140)+($F$231*Visualisation!$Q$140)+($G$231*Visualisation!$Q$140)+($H$231*Visualisation!$Q$140)+($I$231*Visualisation!$Q$140)+($J$231*Visualisation!$Q$140)+($K$231*Visualisation!$Q$140)+($L$231*Visualisation!$Q$140)+($M$231*Visualisation!$Q$140)+($N$231*Visualisation!$Q$140)+($O$231*Visualisation!$Q$140)+($P$231*Visualisation!$Q$140)+($Q$231*Visualisation!$Q$140)+($R$231*Visualisation!$Q$140)</f>
        <v>0</v>
      </c>
      <c r="BN218" s="21"/>
      <c r="BO218" s="21"/>
      <c r="BP218" s="21">
        <f>(($G$228*Visualisation!$Q$140)+($G$229*Visualisation!$Q$140)+($G$230*Visualisation!$Q$140)+($G$231*Visualisation!$Q$140)+($G$232*Visualisation!$Q$140)+($G$233*Visualisation!$Q$140)+($G$234*Visualisation!$Q$140)+($G$235*Visualisation!$Q$140)+($G$236*Visualisation!$Q$140)+($G$237*Visualisation!$Q$140)+($G$238*Visualisation!$Q$140)+($G$239*Visualisation!$Q$140)+($G$240*Visualisation!$Q$140)+($G$241*Visualisation!$Q$140)+($G$242*Visualisation!$Q$140)+($G$243*Visualisation!$Q$140))*$BD$86</f>
        <v>0</v>
      </c>
      <c r="BQ218" s="21">
        <f>($C$232*Visualisation!$Q$140)+($D$232*Visualisation!$Q$140)+($E$232*Visualisation!$Q$140)+($F$232*Visualisation!$Q$140)+($G$232*Visualisation!$Q$140)+($H$232*Visualisation!$Q$140)+($I$232*Visualisation!$Q$140)+($J$232*Visualisation!$Q$140)+($K$232*Visualisation!$Q$140)+($L$232*Visualisation!$Q$140)+($M$232*Visualisation!$Q$140)+($N$232*Visualisation!$Q$140)+($O$232*Visualisation!$Q$140)+($P$232*Visualisation!$Q$140)+($Q$232*Visualisation!$Q$140)+($R$232*Visualisation!$Q$140)</f>
        <v>0</v>
      </c>
      <c r="BR218" s="21"/>
      <c r="BS218" s="21"/>
      <c r="BT218" s="21">
        <f>(($H$228*Visualisation!$Q$140)+($H$229*Visualisation!$Q$140)+($H$230*Visualisation!$Q$140)+($H$231*Visualisation!$Q$140)+($H$232*Visualisation!$Q$140)+($H$233*Visualisation!$Q$140)+($H$234*Visualisation!$Q$140)+($H$235*Visualisation!$Q$140)+($H$236*Visualisation!$Q$140)+($H$237*Visualisation!$Q$140)+($H$238*Visualisation!$Q$140)+($H$239*Visualisation!$Q$140)+($H$240*Visualisation!$Q$140)+($H$241*Visualisation!$Q$140)+($H$242*Visualisation!$Q$140)+($H$243*Visualisation!$Q$140))*$BD$86</f>
        <v>0</v>
      </c>
      <c r="BU218" s="21">
        <f>($C$233*Visualisation!$Q$140)+($D$233*Visualisation!$Q$140)+($E$233*Visualisation!$Q$140)+($F$233*Visualisation!$Q$140)+($G$233*Visualisation!$Q$140)+($H$233*Visualisation!$Q$140)+($I$233*Visualisation!$Q$140)+($J$233*Visualisation!$Q$140)+($K$233*Visualisation!$Q$140)+($L$233*Visualisation!$Q$140)+($M$233*Visualisation!$Q$140)+($N$233*Visualisation!$Q$140)+($O$233*Visualisation!$Q$140)+($P$233*Visualisation!$Q$140)+($Q$233*Visualisation!$Q$140)+($R$233*Visualisation!$Q$140)</f>
        <v>0</v>
      </c>
      <c r="BV218" s="21"/>
      <c r="BW218" s="21"/>
      <c r="BX218" s="21">
        <f>(($I$228*Visualisation!$Q$140)+($I$229*Visualisation!$Q$140)+($I$230*Visualisation!$Q$140)+($I$231*Visualisation!$Q$140)+($I$232*Visualisation!$Q$140)+($I$233*Visualisation!$Q$140)+($I$234*Visualisation!$Q$140)+($I$235*Visualisation!$Q$140)+($I$236*Visualisation!$Q$140)+($I$237*Visualisation!$Q$140)+($I$238*Visualisation!$Q$140)+($I$239*Visualisation!$Q$140)+($I$240*Visualisation!$Q$140)+($I$241*Visualisation!$Q$140)+($I$242*Visualisation!$Q$140)+($I$243*Visualisation!$Q$140))*$BD$86</f>
        <v>0</v>
      </c>
      <c r="BY218" s="21">
        <f>($C$234*Visualisation!$Q$140)+($D$234*Visualisation!$Q$140)+($E$234*Visualisation!$Q$140)+($F$234*Visualisation!$Q$140)+($G$234*Visualisation!$Q$140)+($H$234*Visualisation!$Q$140)+($I$234*Visualisation!$Q$140)+($J$234*Visualisation!$Q$140)+($K$234*Visualisation!$Q$140)+($L$234*Visualisation!$Q$140)+($M$234*Visualisation!$Q$140)+($N$234*Visualisation!$Q$140)+($O$234*Visualisation!$Q$140)+($P$234*Visualisation!$Q$140)+($Q$234*Visualisation!$Q$140)+($R$234*Visualisation!$Q$140)</f>
        <v>0</v>
      </c>
      <c r="BZ218" s="2"/>
      <c r="CB218" s="21">
        <f>(($J$228*Visualisation!$Q$140)+($J$229*Visualisation!$Q$140)+($J$230*Visualisation!$Q$140)+($J$231*Visualisation!$Q$140)+($J$232*Visualisation!$Q$140)+($J$233*Visualisation!$Q$140)+($J$234*Visualisation!$Q$140)+($J$235*Visualisation!$Q$140)+($J$236*Visualisation!$Q$140)+($J$237*Visualisation!$Q$140)+($J$238*Visualisation!$Q$140)+($J$239*Visualisation!$Q$140)+($J$240*Visualisation!$Q$140)+($J$241*Visualisation!$Q$140)+($J$242*Visualisation!$Q$140)+($J$243*Visualisation!$Q$140))*$BD$86</f>
        <v>0</v>
      </c>
      <c r="CC218" s="21">
        <f>($C$235*Visualisation!$Q$140)+($D$235*Visualisation!$Q$140)+($E$235*Visualisation!$Q$140)+($F$235*Visualisation!$Q$140)+($G$235*Visualisation!$Q$140)+($H$235*Visualisation!$Q$140)+($I$235*Visualisation!$Q$140)+($J$235*Visualisation!$Q$140)+($K$235*Visualisation!$Q$140)+($L$235*Visualisation!$Q$140)+($M$235*Visualisation!$Q$140)+($N$235*Visualisation!$Q$140)+($O$235*Visualisation!$Q$140)+($P$235*Visualisation!$Q$140)+($Q$235*Visualisation!$Q$140)+($R$235*Visualisation!$Q$140)</f>
        <v>0</v>
      </c>
      <c r="CD218" s="2"/>
      <c r="CF218" s="21">
        <f>(($K$228*Visualisation!$Q$140)+($K$229*Visualisation!$Q$140)+($K$230*Visualisation!$Q$140)+($K$231*Visualisation!$Q$140)+($K$232*Visualisation!$Q$140)+($K$233*Visualisation!$Q$140)+($K$234*Visualisation!$Q$140)+($K$235*Visualisation!$Q$140)+($K$236*Visualisation!$Q$140)+($K$237*Visualisation!$Q$140)+($K$238*Visualisation!$Q$140)+($K$239*Visualisation!$Q$140)+($K$240*Visualisation!$Q$140)+($K$241*Visualisation!$Q$140)+($K$242*Visualisation!$Q$140)+($K$243*Visualisation!$Q$140))*$BD$86</f>
        <v>0</v>
      </c>
      <c r="CG218" s="21">
        <f>($C$236*Visualisation!$Q$140)+($D$236*Visualisation!$Q$140)+($E$236*Visualisation!$Q$140)+($F$236*Visualisation!$Q$140)+($G$236*Visualisation!$Q$140)+($H$236*Visualisation!$Q$140)+($I$236*Visualisation!$Q$140)+($J$236*Visualisation!$Q$140)+($K$236*Visualisation!$Q$140)+($L$236*Visualisation!$Q$140)+($M$236*Visualisation!$Q$140)+($N$236*Visualisation!$Q$140)+($O$236*Visualisation!$Q$140)+($P$236*Visualisation!$Q$140)+($Q$236*Visualisation!$Q$140)+($R$236*Visualisation!$Q$140)</f>
        <v>0</v>
      </c>
      <c r="CH218" s="2"/>
      <c r="CJ218" s="21">
        <f>(($L$228*Visualisation!$Q$140)+($L$229*Visualisation!$Q$140)+($L$230*Visualisation!$Q$140)+($L$231*Visualisation!$Q$140)+($L$232*Visualisation!$Q$140)+($L$233*Visualisation!$Q$140)+($L$234*Visualisation!$Q$140)+($L$235*Visualisation!$Q$140)+($L$236*Visualisation!$Q$140)+($L$237*Visualisation!$Q$140)+($L$238*Visualisation!$Q$140)+($L$239*Visualisation!$Q$140)+($L$240*Visualisation!$Q$140)+($L$241*Visualisation!$Q$140)+($L$242*Visualisation!$Q$140)+($L$243*Visualisation!$Q$140))*$BD$86</f>
        <v>0</v>
      </c>
      <c r="CK218" s="21">
        <f>($C$237*Visualisation!$Q$140)+($D$237*Visualisation!$Q$140)+($E$237*Visualisation!$Q$140)+($F$237*Visualisation!$Q$140)+($G$237*Visualisation!$Q$140)+($H$237*Visualisation!$Q$140)+($I$237*Visualisation!$Q$140)+($J$237*Visualisation!$Q$140)+($K$237*Visualisation!$Q$140)+($L$237*Visualisation!$Q$140)+($M$237*Visualisation!$Q$140)+($N$237*Visualisation!$Q$140)+($O$237*Visualisation!$Q$140)+($P$237*Visualisation!$Q$140)+($Q$237*Visualisation!$Q$140)+($R$237*Visualisation!$Q$140)</f>
        <v>0</v>
      </c>
      <c r="CL218" s="2"/>
      <c r="CN218" s="21">
        <f>(($M$228*Visualisation!$Q$140)+($M$229*Visualisation!$Q$140)+($M$230*Visualisation!$Q$140)+($M$231*Visualisation!$Q$140)+($M$232*Visualisation!$Q$140)+($M$233*Visualisation!$Q$140)+($M$234*Visualisation!$Q$140)+($M$235*Visualisation!$Q$140)+($M$236*Visualisation!$Q$140)+($M$237*Visualisation!$Q$140)+($M$238*Visualisation!$Q$140)+($M$239*Visualisation!$Q$140)+($M$240*Visualisation!$Q$140)+($M$241*Visualisation!$Q$140)+($M$242*Visualisation!$Q$140)+($M$243*Visualisation!$Q$140))*$BD$86</f>
        <v>0</v>
      </c>
      <c r="CO218" s="21">
        <f>($C$238*Visualisation!$Q$140)+($D$238*Visualisation!$Q$140)+($E$238*Visualisation!$Q$140)+($F$238*Visualisation!$Q$140)+($G$238*Visualisation!$Q$140)+($H$238*Visualisation!$Q$140)+($I$238*Visualisation!$Q$140)+($J$238*Visualisation!$Q$140)+($K$238*Visualisation!$Q$140)+($L$238*Visualisation!$Q$140)+($M$238*Visualisation!$Q$140)+($N$238*Visualisation!$Q$140)+($O$238*Visualisation!$Q$140)+($P$238*Visualisation!$Q$140)+($Q$238*Visualisation!$Q$140)+($R$238*Visualisation!$Q$140)</f>
        <v>0</v>
      </c>
      <c r="CP218" s="2"/>
      <c r="CR218" s="21">
        <f>(($N$228*Visualisation!$Q$140)+($N$229*Visualisation!$Q$140)+($N$230*Visualisation!$Q$140)+($N$231*Visualisation!$Q$140)+($N$232*Visualisation!$Q$140)+($N$233*Visualisation!$Q$140)+($N$234*Visualisation!$Q$140)+($N$235*Visualisation!$Q$140)+($N$236*Visualisation!$Q$140)+($N$237*Visualisation!$Q$140)+($N$238*Visualisation!$Q$140)+($N$239*Visualisation!$Q$140)+($N$240*Visualisation!$Q$140)+($N$241*Visualisation!$Q$140)+($N$242*Visualisation!$Q$140)+($N$243*Visualisation!$Q$140))*$BD$86</f>
        <v>0</v>
      </c>
      <c r="CS218" s="21">
        <f>($C$239*Visualisation!$Q$140)+($D$239*Visualisation!$Q$140)+($E$239*Visualisation!$Q$140)+($F$239*Visualisation!$Q$140)+($G$239*Visualisation!$Q$140)+($H$239*Visualisation!$Q$140)+($I$239*Visualisation!$Q$140)+($J$239*Visualisation!$Q$140)+($K$239*Visualisation!$Q$140)+($L$239*Visualisation!$Q$140)+($M$239*Visualisation!$Q$140)+($N$239*Visualisation!$Q$140)+($O$239*Visualisation!$Q$140)+($P$239*Visualisation!$Q$140)+($Q$239*Visualisation!$Q$140)+($R$239*Visualisation!$Q$140)</f>
        <v>0</v>
      </c>
      <c r="CT218" s="2"/>
      <c r="CV218" s="21">
        <f>(($O$228*Visualisation!$Q$140)+($O$229*Visualisation!$Q$140)+($O$230*Visualisation!$Q$140)+($O$231*Visualisation!$Q$140)+($O$232*Visualisation!$Q$140)+($O$233*Visualisation!$Q$140)+($O$234*Visualisation!$Q$140)+($O$235*Visualisation!$Q$140)+($O$236*Visualisation!$Q$140)+($O$237*Visualisation!$Q$140)+($O$238*Visualisation!$Q$140)+($O$239*Visualisation!$Q$140)+($O$240*Visualisation!$Q$140)+($O$241*Visualisation!$Q$140)+($O$242*Visualisation!$Q$140)+($O$243*Visualisation!$Q$140))*$BD$86</f>
        <v>0</v>
      </c>
      <c r="CW218" s="21">
        <f>($C$240*Visualisation!$Q$140)+($D$240*Visualisation!$Q$140)+($E$240*Visualisation!$Q$140)+($F$240*Visualisation!$Q$140)+($G$240*Visualisation!$Q$140)+($H$240*Visualisation!$Q$140)+($I$240*Visualisation!$Q$140)+($J$240*Visualisation!$Q$140)+($K$240*Visualisation!$Q$140)+($L$240*Visualisation!$Q$140)+($M$240*Visualisation!$Q$140)+($N$240*Visualisation!$Q$140)+($O$240*Visualisation!$Q$140)+($P$240*Visualisation!$Q$140)+($Q$240*Visualisation!$Q$140)+($R$240*Visualisation!$Q$140)</f>
        <v>0</v>
      </c>
      <c r="CX218" s="2"/>
      <c r="CZ218" s="21">
        <f>(($P$228*Visualisation!$Q$140)+($P$229*Visualisation!$Q$140)+($P$230*Visualisation!$Q$140)+($P$231*Visualisation!$Q$140)+($P$232*Visualisation!$Q$140)+($P$233*Visualisation!$Q$140)+($P$234*Visualisation!$Q$140)+($P$235*Visualisation!$Q$140)+($P$236*Visualisation!$Q$140)+($P$237*Visualisation!$Q$140)+($P$238*Visualisation!$Q$140)+($P$239*Visualisation!$Q$140)+($P$240*Visualisation!$Q$140)+($P$241*Visualisation!$Q$140)+($P$242*Visualisation!$Q$140)+($P$243*Visualisation!$Q$140))*$BD$86</f>
        <v>0</v>
      </c>
      <c r="DA218" s="21">
        <f>($C$241*Visualisation!$Q$140)+($D$241*Visualisation!$Q$140)+($E$241*Visualisation!$Q$140)+($F$241*Visualisation!$Q$140)+($G$241*Visualisation!$Q$140)+($H$241*Visualisation!$Q$140)+($I$241*Visualisation!$Q$140)+($J$241*Visualisation!$Q$140)+($K$241*Visualisation!$Q$140)+($L$241*Visualisation!$Q$140)+($M$241*Visualisation!$Q$140)+($N$241*Visualisation!$Q$140)+($O$241*Visualisation!$Q$140)+($P$241*Visualisation!$Q$140)+($Q$241*Visualisation!$Q$140)+($R$241*Visualisation!$Q$140)</f>
        <v>0</v>
      </c>
      <c r="DB218" s="2"/>
      <c r="DD218" s="21">
        <f>(($Q$228*Visualisation!$Q$140)+($Q$229*Visualisation!$Q$140)+($Q$230*Visualisation!$Q$140)+($Q$231*Visualisation!$Q$140)+($Q$232*Visualisation!$Q$140)+($Q$233*Visualisation!$Q$140)+($Q$234*Visualisation!$Q$140)+($Q$235*Visualisation!$Q$140)+($Q$236*Visualisation!$Q$140)+($Q$237*Visualisation!$Q$140)+($Q$238*Visualisation!$Q$140)+($Q$239*Visualisation!$Q$140)+($Q$240*Visualisation!$Q$140)+($Q$241*Visualisation!$Q$140)+($Q$242*Visualisation!$Q$140)+($Q$243*Visualisation!$Q$140))*$BD$86</f>
        <v>0</v>
      </c>
      <c r="DE218" s="21">
        <f>($C$242*Visualisation!$Q$140)+($D$242*Visualisation!$Q$140)+($E$242*Visualisation!$Q$140)+($F$242*Visualisation!$Q$140)+($G$242*Visualisation!$Q$140)+($H$242*Visualisation!$Q$140)+($I$242*Visualisation!$Q$140)+($J$242*Visualisation!$Q$140)+($K$242*Visualisation!$Q$140)+($L$242*Visualisation!$Q$140)+($M$242*Visualisation!$Q$140)+($N$242*Visualisation!$Q$140)+($O$242*Visualisation!$Q$140)+($P$242*Visualisation!$Q$140)+($Q$242*Visualisation!$Q$140)+($R$242*Visualisation!$Q$140)</f>
        <v>0</v>
      </c>
      <c r="DF218" s="2"/>
      <c r="DH218" s="21">
        <f>(($R$228*Visualisation!$Q$140)+($R$229*Visualisation!$Q$140)+($R$230*Visualisation!$Q$140)+($R$231*Visualisation!$Q$140)+($R$232*Visualisation!$Q$140)+($R$233*Visualisation!$Q$140)+($R$234*Visualisation!$Q$140)+($R$235*Visualisation!$Q$140)+($R$236*Visualisation!$Q$140)+($R$237*Visualisation!$Q$140)+($R$238*Visualisation!$Q$140)+($R$239*Visualisation!$Q$140)+($R$240*Visualisation!$Q$140)+($R$241*Visualisation!$Q$140)+($R$242*Visualisation!$Q$140)+($R$243*Visualisation!$Q$140))*$BD$86</f>
        <v>0</v>
      </c>
      <c r="DI218" s="21">
        <f>($C$243*Visualisation!$Q$140)+($D$243*Visualisation!$Q$140)+($E$243*Visualisation!$Q$140)+($F$243*Visualisation!$Q$140)+($G$243*Visualisation!$Q$140)+($H$243*Visualisation!$Q$140)+($I$243*Visualisation!$Q$140)+($J$243*Visualisation!$Q$140)+($K$243*Visualisation!$Q$140)+($L$243*Visualisation!$Q$140)+($M$243*Visualisation!$Q$140)+($N$243*Visualisation!$Q$140)+($O$243*Visualisation!$Q$140)+($P$243*Visualisation!$Q$140)+($Q$243*Visualisation!$Q$140)+($R$243*Visualisation!$Q$140)</f>
        <v>0</v>
      </c>
      <c r="DJ218" s="2"/>
      <c r="DO218" s="253"/>
    </row>
    <row r="219" spans="1:119" ht="15.75">
      <c r="A219" s="35" t="s">
        <v>89</v>
      </c>
      <c r="B219" s="159" t="s">
        <v>85</v>
      </c>
      <c r="C219" s="163">
        <f>IF((Visualisation!$Q$70-Visualisation!E$70)&gt;0,(1-(EXP(-(((Visualisation!$Q$70-Visualisation!E$70)^2)/(2*($T$206^2)))))),0)</f>
        <v>0</v>
      </c>
      <c r="D219" s="163">
        <f>IF((Visualisation!$Q$70-Visualisation!F$70)&gt;0,(1-(EXP(-(((Visualisation!$Q$70-Visualisation!F$70)^2)/(2*($T$206^2)))))),0)</f>
        <v>0</v>
      </c>
      <c r="E219" s="163">
        <f>IF((Visualisation!$Q$70-Visualisation!G$70)&gt;0,(1-(EXP(-(((Visualisation!$Q$70-Visualisation!G$70)^2)/(2*($T$206^2)))))),0)</f>
        <v>0</v>
      </c>
      <c r="F219" s="163">
        <f>IF((Visualisation!$Q$70-Visualisation!H$70)&gt;0,(1-(EXP(-(((Visualisation!$Q$70-Visualisation!H$70)^2)/(2*($T$206^2)))))),0)</f>
        <v>0</v>
      </c>
      <c r="G219" s="163">
        <f>IF((Visualisation!$Q$70-Visualisation!I$70)&gt;0,(1-(EXP(-(((Visualisation!$Q$70-Visualisation!I$70)^2)/(2*($T$206^2)))))),0)</f>
        <v>0</v>
      </c>
      <c r="H219" s="163">
        <f>IF((Visualisation!$Q$70-Visualisation!J$70)&gt;0,(1-(EXP(-(((Visualisation!$Q$70-Visualisation!J$70)^2)/(2*($T$206^2)))))),0)</f>
        <v>0</v>
      </c>
      <c r="I219" s="163">
        <f>IF((Visualisation!$Q$70-Visualisation!K$70)&gt;0,(1-(EXP(-(((Visualisation!$Q$70-Visualisation!K$70)^2)/(2*($T$206^2)))))),0)</f>
        <v>0</v>
      </c>
      <c r="J219" s="163">
        <f>IF((Visualisation!$Q$70-Visualisation!L$70)&gt;0,(1-(EXP(-(((Visualisation!$Q$70-Visualisation!L$70)^2)/(2*($T$206^2)))))),0)</f>
        <v>0</v>
      </c>
      <c r="K219" s="163">
        <f>IF((Visualisation!$Q$70-Visualisation!M$70)&gt;0,(1-(EXP(-(((Visualisation!$Q$70-Visualisation!M$70)^2)/(2*($T$206^2)))))),0)</f>
        <v>0</v>
      </c>
      <c r="L219" s="163">
        <f>IF((Visualisation!$Q$70-Visualisation!N$70)&gt;0,(1-(EXP(-(((Visualisation!$Q$70-Visualisation!N$70)^2)/(2*($T$206^2)))))),0)</f>
        <v>0</v>
      </c>
      <c r="M219" s="163">
        <f>IF((Visualisation!$Q$70-Visualisation!O$70)&gt;0,(1-(EXP(-(((Visualisation!$Q$70-Visualisation!O$70)^2)/(2*($T$206^2)))))),0)</f>
        <v>0</v>
      </c>
      <c r="N219" s="163">
        <f>IF((Visualisation!$Q$70-Visualisation!P$70)&gt;0,(1-(EXP(-(((Visualisation!$Q$70-Visualisation!P$70)^2)/(2*($T$206^2)))))),0)</f>
        <v>0</v>
      </c>
      <c r="O219" s="163">
        <f>IF((Visualisation!$Q$70-Visualisation!Q$70)&gt;0,(1-(EXP(-(((Visualisation!$Q$70-Visualisation!Q$70)^2)/(2*($T$206^2)))))),0)</f>
        <v>0</v>
      </c>
      <c r="P219" s="163">
        <f>IF((Visualisation!$Q$70-Visualisation!R$70)&gt;0,(1-(EXP(-(((Visualisation!$Q$70-Visualisation!R$70)^2)/(2*($T$206^2)))))),0)</f>
        <v>0</v>
      </c>
      <c r="Q219" s="163">
        <f>IF((Visualisation!$Q$70-Visualisation!S$70)&gt;0,(1-(EXP(-(((Visualisation!$Q$70-Visualisation!S$70)^2)/(2*($T$206^2)))))),0)</f>
        <v>0</v>
      </c>
      <c r="R219" s="163">
        <f>IF((Visualisation!$Q$70-Visualisation!T$70)&gt;0,(1-(EXP(-(((Visualisation!$Q$70-Visualisation!T$70)^2)/(2*($T$206^2)))))),0)</f>
        <v>0</v>
      </c>
      <c r="V219" s="1"/>
      <c r="W219" s="249"/>
      <c r="X219" s="2"/>
      <c r="Y219" s="2"/>
      <c r="Z219" s="2"/>
      <c r="AR219" s="2"/>
      <c r="AS219" s="1"/>
      <c r="AT219" s="1"/>
      <c r="AU219" s="1"/>
      <c r="AV219" s="249"/>
      <c r="AX219" s="1"/>
      <c r="AY219" s="75" t="s">
        <v>261</v>
      </c>
      <c r="AZ219" s="21">
        <f>(($C$249*Visualisation!$Q$141)+($C$250*Visualisation!$Q$141)+($C$251*Visualisation!$Q$141)+($C$252*Visualisation!$Q$141)+($C$253*Visualisation!$Q$141)+($C$254*Visualisation!$Q$141)+($C$255*Visualisation!$Q$141)+($C$256*Visualisation!$Q$141)+($C$257*Visualisation!$Q$141)+($C$258*Visualisation!$Q$141)+($C$259*Visualisation!$Q$141)+($C$260*Visualisation!$Q$141)+($C$261*Visualisation!$Q$141)+($C$262*Visualisation!$Q$141)+($C$263*Visualisation!$Q$141)+($C$264*Visualisation!$Q$141))*$BD$86</f>
        <v>0</v>
      </c>
      <c r="BA219" s="21">
        <f>($C$249*Visualisation!$Q$141)+($D$249*Visualisation!$Q$141)+($E$249*Visualisation!$Q$141)+($F$249*Visualisation!$Q$141)+($G$249*Visualisation!$Q$141)+($H$249*Visualisation!$Q$141)+($I$249*Visualisation!$Q$141)+($J$249*Visualisation!$Q$141)+($K$249*Visualisation!$Q$141)+($L$249*Visualisation!$Q$141)+($M$249*Visualisation!$Q$141)+($N$249*Visualisation!$Q$141)+($O$249*Visualisation!$Q$141)+($P$249*Visualisation!$Q$141)+($Q$249*Visualisation!$Q$141)+($R$249*Visualisation!$Q$141)</f>
        <v>0</v>
      </c>
      <c r="BB219" s="21"/>
      <c r="BC219" s="21"/>
      <c r="BD219" s="21">
        <f>(($D$249*Visualisation!$Q$141)+($D$250*Visualisation!$Q$141)+($D$251*Visualisation!$Q$141)+($D$252*Visualisation!$Q$141)+($D$253*Visualisation!$Q$141)+($D$254*Visualisation!$Q$141)+($D$255*Visualisation!$Q$141)+($D$256*Visualisation!$Q$141)+($D$257*Visualisation!$Q$141)+($D$258*Visualisation!$Q$141)+($D$259*Visualisation!$Q$141)+($D$260*Visualisation!$Q$141)+($D$261*Visualisation!$Q$141)+($D$262*Visualisation!$Q$141)+($D$263*Visualisation!$Q$141)+($D$264*Visualisation!$Q$141))*$BD$86</f>
        <v>0</v>
      </c>
      <c r="BE219" s="21">
        <f>($C$250*Visualisation!$Q$141)+($D$250*Visualisation!$Q$141)+($E$250*Visualisation!$Q$141)+($F$250*Visualisation!$Q$141)+($G$250*Visualisation!$Q$141)+($H$250*Visualisation!$Q$141)+($I$250*Visualisation!$Q$141)+($J$250*Visualisation!$Q$141)+($K$250*Visualisation!$Q$141)+($L$250*Visualisation!$Q$141)+($M$250*Visualisation!$Q$141)+($N$250*Visualisation!$Q$141)+($O$250*Visualisation!$Q$141)+($P$250*Visualisation!$Q$141)+($Q$250*Visualisation!$Q$141)+($R$250*Visualisation!$Q$141)</f>
        <v>0</v>
      </c>
      <c r="BF219" s="21"/>
      <c r="BG219" s="21"/>
      <c r="BH219" s="21">
        <f>(($E$249*Visualisation!$Q$141)+($E$250*Visualisation!$Q$141)+($E$251*Visualisation!$Q$141)+($E$252*Visualisation!$Q$141)+($E$253*Visualisation!$Q$141)+($E$254*Visualisation!$Q$141)+($E$255*Visualisation!$Q$141)+($E$256*Visualisation!$Q$141)+($E$257*Visualisation!$Q$141)+($E$258*Visualisation!$Q$141)+($E$259*Visualisation!$Q$141)+($E$260*Visualisation!$Q$141)+($E$261*Visualisation!$Q$141)+($E$262*Visualisation!$Q$141)+($E$263*Visualisation!$Q$141)+($E$264*Visualisation!$Q$141))*$BD$86</f>
        <v>0</v>
      </c>
      <c r="BI219" s="21">
        <f>($C$251*Visualisation!$Q$141)+($D$251*Visualisation!$Q$141)+($E$251*Visualisation!$Q$141)+($F$251*Visualisation!$Q$141)+($G$251*Visualisation!$Q$141)+($H$251*Visualisation!$Q$141)+($I$251*Visualisation!$Q$141)+($J$251*Visualisation!$Q$141)+($K$251*Visualisation!$Q$141)+($L$251*Visualisation!$Q$141)+($M$251*Visualisation!$Q$141)+($N$251*Visualisation!$Q$141)+($O$251*Visualisation!$Q$141)+($P$251*Visualisation!$Q$141)+($Q$251*Visualisation!$Q$141)+($R$251*Visualisation!$Q$141)</f>
        <v>0</v>
      </c>
      <c r="BJ219" s="21"/>
      <c r="BK219" s="21"/>
      <c r="BL219" s="21">
        <f>(($F$249*Visualisation!$Q$141)+($F$250*Visualisation!$Q$141)+($F$251*Visualisation!$Q$141)+($F$252*Visualisation!$Q$141)+($F$253*Visualisation!$Q$141)+($F$254*Visualisation!$Q$141)+($F$255*Visualisation!$Q$141)+($F$256*Visualisation!$Q$141)+($F$257*Visualisation!$Q$141)+($F$258*Visualisation!$Q$141)+($F$259*Visualisation!$Q$141)+($F$260*Visualisation!$Q$141)+($F$261*Visualisation!$Q$141)+($F$262*Visualisation!$Q$141)+($F$263*Visualisation!$Q$141)+($F$264*Visualisation!$Q$141))*$BD$86</f>
        <v>0</v>
      </c>
      <c r="BM219" s="21">
        <f>($C$252*Visualisation!$Q$141)+($D$252*Visualisation!$Q$141)+($E$252*Visualisation!$Q$141)+($F$252*Visualisation!$Q$141)+($G$252*Visualisation!$Q$141)+($H$252*Visualisation!$Q$141)+($I$252*Visualisation!$Q$141)+($J$252*Visualisation!$Q$141)+($K$252*Visualisation!$Q$141)+($L$252*Visualisation!$Q$141)+($M$252*Visualisation!$Q$141)+($N$252*Visualisation!$Q$141)+($O$252*Visualisation!$Q$141)+($P$252*Visualisation!$Q$141)+($Q$252*Visualisation!$Q$141)+($R$252*Visualisation!$Q$141)</f>
        <v>0</v>
      </c>
      <c r="BN219" s="21"/>
      <c r="BO219" s="21"/>
      <c r="BP219" s="21">
        <f>(($G$249*Visualisation!$Q$141)+($G$250*Visualisation!$Q$141)+($G$251*Visualisation!$Q$141)+($G$252*Visualisation!$Q$141)+($G$253*Visualisation!$Q$141)+($G$254*Visualisation!$Q$141)+($G$255*Visualisation!$Q$141)+($G$256*Visualisation!$Q$141)+($G$257*Visualisation!$Q$141)+($G$258*Visualisation!$Q$141)+($G$259*Visualisation!$Q$141)+($G$260*Visualisation!$Q$141)+($G$261*Visualisation!$Q$141)+($G$262*Visualisation!$Q$141)+($G$263*Visualisation!$Q$141)+($G$264*Visualisation!$Q$141))*$BD$86</f>
        <v>0</v>
      </c>
      <c r="BQ219" s="21">
        <f>($C$253*Visualisation!$Q$141)+($D$253*Visualisation!$Q$141)+($E$253*Visualisation!$Q$141)+($F$253*Visualisation!$Q$141)+($G$253*Visualisation!$Q$141)+($H$253*Visualisation!$Q$141)+($I$253*Visualisation!$Q$141)+($J$253*Visualisation!$Q$141)+($K$253*Visualisation!$Q$141)+($L$253*Visualisation!$Q$141)+($M$253*Visualisation!$Q$141)+($N$253*Visualisation!$Q$141)+($O$253*Visualisation!$Q$141)+($P$253*Visualisation!$Q$141)+($Q$253*Visualisation!$Q$141)+($R$253*Visualisation!$Q$141)</f>
        <v>0</v>
      </c>
      <c r="BR219" s="21"/>
      <c r="BS219" s="21"/>
      <c r="BT219" s="21">
        <f>(($H$249*Visualisation!$Q$141)+($H$250*Visualisation!$Q$141)+($H$251*Visualisation!$Q$141)+($H$252*Visualisation!$Q$141)+($H$253*Visualisation!$Q$141)+($H$254*Visualisation!$Q$141)+($H$255*Visualisation!$Q$141)+($H$256*Visualisation!$Q$141)+($H$257*Visualisation!$Q$141)+($H$258*Visualisation!$Q$141)+($H$259*Visualisation!$Q$141)+($H$260*Visualisation!$Q$141)+($H$261*Visualisation!$Q$141)+($H$262*Visualisation!$Q$141)+($H$263*Visualisation!$Q$141)+($H$264*Visualisation!$Q$141))*$BD$86</f>
        <v>0</v>
      </c>
      <c r="BU219" s="21">
        <f>($C$254*Visualisation!$Q$141)+($D$254*Visualisation!$Q$141)+($E$254*Visualisation!$Q$141)+($F$254*Visualisation!$Q$141)+($G$254*Visualisation!$Q$141)+($H$254*Visualisation!$Q$141)+($I$254*Visualisation!$Q$141)+($J$254*Visualisation!$Q$141)+($K$254*Visualisation!$Q$141)+($L$254*Visualisation!$Q$141)+($M$254*Visualisation!$Q$141)+($N$254*Visualisation!$Q$141)+($O$254*Visualisation!$Q$141)+($P$254*Visualisation!$Q$141)+($Q$254*Visualisation!$Q$141)+($R$254*Visualisation!$Q$141)</f>
        <v>0</v>
      </c>
      <c r="BV219" s="21"/>
      <c r="BW219" s="21"/>
      <c r="BX219" s="21">
        <f>(($I$249*Visualisation!$Q$141)+($I$250*Visualisation!$Q$141)+($I$251*Visualisation!$Q$141)+($I$252*Visualisation!$Q$141)+($I$253*Visualisation!$Q$141)+($I$254*Visualisation!$Q$141)+($I$255*Visualisation!$Q$141)+($I$256*Visualisation!$Q$141)+($I$257*Visualisation!$Q$141)+($I$258*Visualisation!$Q$141)+($I$259*Visualisation!$Q$141)+($I$260*Visualisation!$Q$141)+($I$261*Visualisation!$Q$141)+($I$262*Visualisation!$Q$141)+($I$263*Visualisation!$Q$141)+($I$264*Visualisation!$Q$141))*$BD$86</f>
        <v>0</v>
      </c>
      <c r="BY219" s="21">
        <f>($C$255*Visualisation!$Q$141)+($D$255*Visualisation!$Q$141)+($E$255*Visualisation!$Q$141)+($F$255*Visualisation!$Q$141)+($G$255*Visualisation!$Q$141)+($H$255*Visualisation!$Q$141)+($I$255*Visualisation!$Q$141)+($J$255*Visualisation!$Q$141)+($K$255*Visualisation!$Q$141)+($L$255*Visualisation!$Q$141)+($M$255*Visualisation!$Q$141)+($N$255*Visualisation!$Q$141)+($O$255*Visualisation!$Q$141)+($P$255*Visualisation!$Q$141)+($Q$255*Visualisation!$Q$141)+($R$255*Visualisation!$Q$141)</f>
        <v>0</v>
      </c>
      <c r="BZ219" s="2"/>
      <c r="CB219" s="21">
        <f>(($J$249*Visualisation!$Q$141)+($J$250*Visualisation!$Q$141)+($J$251*Visualisation!$Q$141)+($J$252*Visualisation!$Q$141)+($J$253*Visualisation!$Q$141)+($J$254*Visualisation!$Q$141)+($J$255*Visualisation!$Q$141)+($J$256*Visualisation!$Q$141)+($J$257*Visualisation!$Q$141)+($J$258*Visualisation!$Q$141)+($J$259*Visualisation!$Q$141)+($J$260*Visualisation!$Q$141)+($J$261*Visualisation!$Q$141)+($J$262*Visualisation!$Q$141)+($J$263*Visualisation!$Q$141)+($J$264*Visualisation!$Q$141))*$BD$86</f>
        <v>0</v>
      </c>
      <c r="CC219" s="21">
        <f>($C$256*Visualisation!$Q$141)+($D$256*Visualisation!$Q$141)+($E$256*Visualisation!$Q$141)+($F$256*Visualisation!$Q$141)+($G$256*Visualisation!$Q$141)+($H$256*Visualisation!$Q$141)+($I$256*Visualisation!$Q$141)+($J$256*Visualisation!$Q$141)+($K$256*Visualisation!$Q$141)+($L$256*Visualisation!$Q$141)+($M$256*Visualisation!$Q$141)+($N$256*Visualisation!$Q$141)+($O$256*Visualisation!$Q$141)+($P$256*Visualisation!$Q$141)+($Q$256*Visualisation!$Q$141)+($R$256*Visualisation!$Q$141)</f>
        <v>0</v>
      </c>
      <c r="CD219" s="2"/>
      <c r="CF219" s="21">
        <f>(($K$249*Visualisation!$Q$141)+($K$250*Visualisation!$Q$141)+($K$251*Visualisation!$Q$141)+($K$252*Visualisation!$Q$141)+($K$253*Visualisation!$Q$141)+($K$254*Visualisation!$Q$141)+($K$255*Visualisation!$Q$141)+($K$256*Visualisation!$Q$141)+($K$257*Visualisation!$Q$141)+($K$258*Visualisation!$Q$141)+($K$259*Visualisation!$Q$141)+($K$260*Visualisation!$Q$141)+($K$261*Visualisation!$Q$141)+($K$262*Visualisation!$Q$141)+($K$263*Visualisation!$Q$141)+($K$264*Visualisation!$Q$141))*$BD$86</f>
        <v>0</v>
      </c>
      <c r="CG219" s="21">
        <f>($C$257*Visualisation!$Q$141)+($D$257*Visualisation!$Q$141)+($E$257*Visualisation!$Q$141)+($F$257*Visualisation!$Q$141)+($G$257*Visualisation!$Q$141)+($H$257*Visualisation!$Q$141)+($I$257*Visualisation!$Q$141)+($J$257*Visualisation!$Q$141)+($K$257*Visualisation!$Q$141)+($L$257*Visualisation!$Q$141)+($M$257*Visualisation!$Q$141)+($N$257*Visualisation!$Q$141)+($O$257*Visualisation!$Q$141)+($P$257*Visualisation!$Q$141)+($Q$257*Visualisation!$Q$141)+($R$257*Visualisation!$Q$141)</f>
        <v>0</v>
      </c>
      <c r="CH219" s="2"/>
      <c r="CJ219" s="21">
        <f>(($L$249*Visualisation!$Q$141)+($L$250*Visualisation!$Q$141)+($L$251*Visualisation!$Q$141)+($L$252*Visualisation!$Q$141)+($L$253*Visualisation!$Q$141)+($L$254*Visualisation!$Q$141)+($L$255*Visualisation!$Q$141)+($L$256*Visualisation!$Q$141)+($L$257*Visualisation!$Q$141)+($L$258*Visualisation!$Q$141)+($L$259*Visualisation!$Q$141)+($L$260*Visualisation!$Q$141)+($L$261*Visualisation!$Q$141)+($L$262*Visualisation!$Q$141)+($L$263*Visualisation!$Q$141)+($L$264*Visualisation!$Q$141))*$BD$86</f>
        <v>0</v>
      </c>
      <c r="CK219" s="21">
        <f>($C$258*Visualisation!$Q$141)+($D$258*Visualisation!$Q$141)+($E$258*Visualisation!$Q$141)+($F$258*Visualisation!$Q$141)+($G$258*Visualisation!$Q$141)+($H$258*Visualisation!$Q$141)+($I$258*Visualisation!$Q$141)+($J$258*Visualisation!$Q$141)+($K$258*Visualisation!$Q$141)+($L$258*Visualisation!$Q$141)+($M$258*Visualisation!$Q$141)+($N$258*Visualisation!$Q$141)+($O$258*Visualisation!$Q$141)+($P$258*Visualisation!$Q$141)+($Q$258*Visualisation!$Q$141)+($R$258*Visualisation!$Q$141)</f>
        <v>0</v>
      </c>
      <c r="CL219" s="2"/>
      <c r="CN219" s="21">
        <f>(($M$249*Visualisation!$Q$141)+($M$250*Visualisation!$Q$141)+($M$251*Visualisation!$Q$141)+($M$252*Visualisation!$Q$141)+($M$253*Visualisation!$Q$141)+($M$254*Visualisation!$Q$141)+($M$255*Visualisation!$Q$141)+($M$256*Visualisation!$Q$141)+($M$257*Visualisation!$Q$141)+($M$258*Visualisation!$Q$141)+($M$259*Visualisation!$Q$141)+($M$260*Visualisation!$Q$141)+($M$261*Visualisation!$Q$141)+($M$262*Visualisation!$Q$141)+($M$263*Visualisation!$Q$141)+($M$264*Visualisation!$Q$141))*$BD$86</f>
        <v>0</v>
      </c>
      <c r="CO219" s="21">
        <f>($C$259*Visualisation!$Q$141)+($D$259*Visualisation!$Q$141)+($E$259*Visualisation!$Q$141)+($F$259*Visualisation!$Q$141)+($G$259*Visualisation!$Q$141)+($H$259*Visualisation!$Q$141)+($I$259*Visualisation!$Q$141)+($J$259*Visualisation!$Q$141)+($K$259*Visualisation!$Q$141)+($L$259*Visualisation!$Q$141)+($M$259*Visualisation!$Q$141)+($N$259*Visualisation!$Q$141)+($O$259*Visualisation!$Q$141)+($P$259*Visualisation!$Q$141)+($Q$259*Visualisation!$Q$141)+($R$259*Visualisation!$Q$141)</f>
        <v>0</v>
      </c>
      <c r="CP219" s="2"/>
      <c r="CR219" s="21">
        <f>(($N$249*Visualisation!$Q$141)+($N$250*Visualisation!$Q$141)+($N$251*Visualisation!$Q$141)+($N$252*Visualisation!$Q$141)+($N$253*Visualisation!$Q$141)+($N$254*Visualisation!$Q$141)+($N$255*Visualisation!$Q$141)+($N$256*Visualisation!$Q$141)+($N$257*Visualisation!$Q$141)+($N$258*Visualisation!$Q$141)+($N$259*Visualisation!$Q$141)+($N$260*Visualisation!$Q$141)+($N$261*Visualisation!$Q$141)+($N$262*Visualisation!$Q$141)+($N$263*Visualisation!$Q$141)+($N$264*Visualisation!$Q$141))*$BD$86</f>
        <v>0</v>
      </c>
      <c r="CS219" s="21">
        <f>($C$260*Visualisation!$Q$141)+($D$260*Visualisation!$Q$141)+($E$260*Visualisation!$Q$141)+($F$260*Visualisation!$Q$141)+($G$260*Visualisation!$Q$141)+($H$260*Visualisation!$Q$141)+($I$260*Visualisation!$Q$141)+($J$260*Visualisation!$Q$141)+($K$260*Visualisation!$Q$141)+($L$260*Visualisation!$Q$141)+($M$260*Visualisation!$Q$141)+($N$260*Visualisation!$Q$141)+($O$260*Visualisation!$Q$141)+($P$260*Visualisation!$Q$141)+($Q$260*Visualisation!$Q$141)+($R$260*Visualisation!$Q$141)</f>
        <v>0</v>
      </c>
      <c r="CT219" s="2"/>
      <c r="CV219" s="21">
        <f>(($O$249*Visualisation!$Q$141)+($O$250*Visualisation!$Q$141)+($O$251*Visualisation!$Q$141)+($O$252*Visualisation!$Q$141)+($O$253*Visualisation!$Q$141)+($O$254*Visualisation!$Q$141)+($O$255*Visualisation!$Q$141)+($O$256*Visualisation!$Q$141)+($O$257*Visualisation!$Q$141)+($O$258*Visualisation!$Q$141)+($O$259*Visualisation!$Q$141)+($O$260*Visualisation!$Q$141)+($O$261*Visualisation!$Q$141)+($O$262*Visualisation!$Q$141)+($O$263*Visualisation!$Q$141)+($O$264*Visualisation!$Q$141))*$BD$86</f>
        <v>0</v>
      </c>
      <c r="CW219" s="21">
        <f>($C$261*Visualisation!$Q$141)+($D$261*Visualisation!$Q$141)+($E$261*Visualisation!$Q$141)+($F$261*Visualisation!$Q$141)+($G$261*Visualisation!$Q$141)+($H$261*Visualisation!$Q$141)+($I$261*Visualisation!$Q$141)+($J$261*Visualisation!$Q$141)+($K$261*Visualisation!$Q$141)+($L$261*Visualisation!$Q$141)+($M$261*Visualisation!$Q$141)+($N$261*Visualisation!$Q$141)+($O$261*Visualisation!$Q$141)+($P$261*Visualisation!$Q$141)+($Q$261*Visualisation!$Q$141)+($R$261*Visualisation!$Q$141)</f>
        <v>0</v>
      </c>
      <c r="CX219" s="2"/>
      <c r="CZ219" s="21">
        <f>(($P$249*Visualisation!$Q$141)+($P$250*Visualisation!$Q$141)+($P$251*Visualisation!$Q$141)+($P$252*Visualisation!$Q$141)+($P$253*Visualisation!$Q$141)+($P$254*Visualisation!$Q$141)+($P$255*Visualisation!$Q$141)+($P$256*Visualisation!$Q$141)+($P$257*Visualisation!$Q$141)+($P$258*Visualisation!$Q$141)+($P$259*Visualisation!$Q$141)+($P$260*Visualisation!$Q$141)+($P$261*Visualisation!$Q$141)+($P$262*Visualisation!$Q$141)+($P$263*Visualisation!$Q$141)+($P$264*Visualisation!$Q$141))*$BD$86</f>
        <v>0</v>
      </c>
      <c r="DA219" s="21">
        <f>($C$262*Visualisation!$Q$141)+($D$262*Visualisation!$Q$141)+($E$262*Visualisation!$Q$141)+($F$262*Visualisation!$Q$141)+($G$262*Visualisation!$Q$141)+($H$262*Visualisation!$Q$141)+($I$262*Visualisation!$Q$141)+($J$262*Visualisation!$Q$141)+($K$262*Visualisation!$Q$141)+($L$262*Visualisation!$Q$141)+($M$262*Visualisation!$Q$141)+($N$262*Visualisation!$Q$141)+($O$262*Visualisation!$Q$141)+($P$262*Visualisation!$Q$141)+($Q$262*Visualisation!$Q$141)+($R$262*Visualisation!$Q$141)</f>
        <v>0</v>
      </c>
      <c r="DB219" s="2"/>
      <c r="DD219" s="21">
        <f>(($Q$249*Visualisation!$Q$141)+($Q$250*Visualisation!$Q$141)+($Q$251*Visualisation!$Q$141)+($Q$252*Visualisation!$Q$141)+($Q$253*Visualisation!$Q$141)+($Q$254*Visualisation!$Q$141)+($Q$255*Visualisation!$Q$141)+($Q$256*Visualisation!$Q$141)+($Q$257*Visualisation!$Q$141)+($Q$258*Visualisation!$Q$141)+($Q$259*Visualisation!$Q$141)+($Q$260*Visualisation!$Q$141)+($Q$261*Visualisation!$Q$141)+($Q$262*Visualisation!$Q$141)+($Q$263*Visualisation!$Q$141)+($Q$264*Visualisation!$Q$141))*$BD$86</f>
        <v>0</v>
      </c>
      <c r="DE219" s="21">
        <f>($C$263*Visualisation!$Q$141)+($D$263*Visualisation!$Q$141)+($E$263*Visualisation!$Q$141)+($F$263*Visualisation!$Q$141)+($G$263*Visualisation!$Q$141)+($H$263*Visualisation!$Q$141)+($I$263*Visualisation!$Q$141)+($J$263*Visualisation!$Q$141)+($K$263*Visualisation!$Q$141)+($L$263*Visualisation!$Q$141)+($M$263*Visualisation!$Q$141)+($N$263*Visualisation!$Q$141)+($O$263*Visualisation!$Q$141)+($P$263*Visualisation!$Q$141)+($Q$263*Visualisation!$Q$141)+($R$263*Visualisation!$Q$141)</f>
        <v>0</v>
      </c>
      <c r="DF219" s="2"/>
      <c r="DH219" s="21">
        <f>(($R$249*Visualisation!$Q$141)+($R$250*Visualisation!$Q$141)+($R$251*Visualisation!$Q$141)+($R$252*Visualisation!$Q$141)+($R$253*Visualisation!$Q$141)+($R$254*Visualisation!$Q$141)+($R$255*Visualisation!$Q$141)+($R$256*Visualisation!$Q$141)+($R$257*Visualisation!$Q$141)+($R$258*Visualisation!$Q$141)+($R$259*Visualisation!$Q$141)+($R$260*Visualisation!$Q$141)+($R$261*Visualisation!$Q$141)+($R$262*Visualisation!$Q$141)+($R$263*Visualisation!$Q$141)+($R$264*Visualisation!$Q$141))*$BD$86</f>
        <v>0</v>
      </c>
      <c r="DI219" s="21">
        <f>($C$264*Visualisation!$Q$141)+($D$264*Visualisation!$Q$141)+($E$264*Visualisation!$Q$141)+($F$264*Visualisation!$Q$141)+($G$264*Visualisation!$Q$141)+($H$264*Visualisation!$Q$141)+($I$264*Visualisation!$Q$141)+($J$264*Visualisation!$Q$141)+($K$264*Visualisation!$Q$141)+($L$264*Visualisation!$Q$141)+($M$264*Visualisation!$Q$141)+($N$264*Visualisation!$Q$141)+($O$264*Visualisation!$Q$141)+($P$264*Visualisation!$Q$141)+($Q$264*Visualisation!$Q$141)+($R$264*Visualisation!$Q$141)</f>
        <v>0</v>
      </c>
      <c r="DJ219" s="2"/>
      <c r="DO219" s="253"/>
    </row>
    <row r="220" spans="1:119">
      <c r="A220" s="35" t="s">
        <v>88</v>
      </c>
      <c r="B220" s="159" t="s">
        <v>303</v>
      </c>
      <c r="C220" s="163">
        <f>IF((Visualisation!$R$70-Visualisation!E$70)&gt;0,(1-(EXP(-(((Visualisation!$R$70-Visualisation!E$70)^2)/(2*($T$206^2)))))),0)</f>
        <v>1.1978330127715431E-4</v>
      </c>
      <c r="D220" s="163">
        <f>IF((Visualisation!$R$70-Visualisation!F$70)&gt;0,(1-(EXP(-(((Visualisation!$R$70-Visualisation!F$70)^2)/(2*($T$206^2)))))),0)</f>
        <v>4.6032430792708467E-6</v>
      </c>
      <c r="E220" s="163">
        <f>IF((Visualisation!$R$70-Visualisation!G$70)&gt;0,(1-(EXP(-(((Visualisation!$R$70-Visualisation!G$70)^2)/(2*($T$206^2)))))),0)</f>
        <v>6.9252385327789323E-4</v>
      </c>
      <c r="F220" s="163">
        <f>IF((Visualisation!$R$70-Visualisation!H$70)&gt;0,(1-(EXP(-(((Visualisation!$R$70-Visualisation!H$70)^2)/(2*($T$206^2)))))),0)</f>
        <v>0</v>
      </c>
      <c r="G220" s="163">
        <f>IF((Visualisation!$R$70-Visualisation!I$70)&gt;0,(1-(EXP(-(((Visualisation!$R$70-Visualisation!I$70)^2)/(2*($T$206^2)))))),0)</f>
        <v>0</v>
      </c>
      <c r="H220" s="163">
        <f>IF((Visualisation!$R$70-Visualisation!J$70)&gt;0,(1-(EXP(-(((Visualisation!$R$70-Visualisation!J$70)^2)/(2*($T$206^2)))))),0)</f>
        <v>0</v>
      </c>
      <c r="I220" s="163">
        <f>IF((Visualisation!$R$70-Visualisation!K$70)&gt;0,(1-(EXP(-(((Visualisation!$R$70-Visualisation!K$70)^2)/(2*($T$206^2)))))),0)</f>
        <v>0</v>
      </c>
      <c r="J220" s="163">
        <f>IF((Visualisation!$R$70-Visualisation!L$70)&gt;0,(1-(EXP(-(((Visualisation!$R$70-Visualisation!L$70)^2)/(2*($T$206^2)))))),0)</f>
        <v>0</v>
      </c>
      <c r="K220" s="163">
        <f>IF((Visualisation!$R$70-Visualisation!M$70)&gt;0,(1-(EXP(-(((Visualisation!$R$70-Visualisation!M$70)^2)/(2*($T$206^2)))))),0)</f>
        <v>0</v>
      </c>
      <c r="L220" s="163">
        <f>IF((Visualisation!$R$70-Visualisation!N$70)&gt;0,(1-(EXP(-(((Visualisation!$R$70-Visualisation!N$70)^2)/(2*($T$206^2)))))),0)</f>
        <v>0</v>
      </c>
      <c r="M220" s="163">
        <f>IF((Visualisation!$R$70-Visualisation!O$70)&gt;0,(1-(EXP(-(((Visualisation!$R$70-Visualisation!O$70)^2)/(2*($T$206^2)))))),0)</f>
        <v>0</v>
      </c>
      <c r="N220" s="163">
        <f>IF((Visualisation!$R$70-Visualisation!P$70)&gt;0,(1-(EXP(-(((Visualisation!$R$70-Visualisation!P$70)^2)/(2*($T$206^2)))))),0)</f>
        <v>0</v>
      </c>
      <c r="O220" s="163">
        <f>IF((Visualisation!$R$70-Visualisation!Q$70)&gt;0,(1-(EXP(-(((Visualisation!$R$70-Visualisation!Q$70)^2)/(2*($T$206^2)))))),0)</f>
        <v>0.98219330194242849</v>
      </c>
      <c r="P220" s="163">
        <f>IF((Visualisation!$R$70-Visualisation!R$70)&gt;0,(1-(EXP(-(((Visualisation!$R$70-Visualisation!R$70)^2)/(2*($T$206^2)))))),0)</f>
        <v>0</v>
      </c>
      <c r="Q220" s="163">
        <f>IF((Visualisation!$R$70-Visualisation!S$70)&gt;0,(1-(EXP(-(((Visualisation!$R$70-Visualisation!S$70)^2)/(2*($T$206^2)))))),0)</f>
        <v>0</v>
      </c>
      <c r="R220" s="163">
        <f>IF((Visualisation!$R$70-Visualisation!T$70)&gt;0,(1-(EXP(-(((Visualisation!$R$70-Visualisation!T$70)^2)/(2*($T$206^2)))))),0)</f>
        <v>0</v>
      </c>
      <c r="V220" s="1"/>
      <c r="W220" s="249"/>
      <c r="X220" s="2"/>
      <c r="Y220" s="2"/>
      <c r="Z220" s="2"/>
      <c r="AR220" s="2"/>
      <c r="AS220" s="1"/>
      <c r="AT220" s="1"/>
      <c r="AU220" s="1"/>
      <c r="AV220" s="249"/>
      <c r="AX220" s="11"/>
      <c r="AY220" s="212" t="s">
        <v>100</v>
      </c>
      <c r="AZ220" s="214"/>
      <c r="BA220" s="214"/>
      <c r="BB220" s="214">
        <f>BA221-AZ221</f>
        <v>0</v>
      </c>
      <c r="BC220" s="21"/>
      <c r="BD220" s="214"/>
      <c r="BE220" s="214"/>
      <c r="BF220" s="214">
        <f>BE221-BD221</f>
        <v>0</v>
      </c>
      <c r="BG220" s="21"/>
      <c r="BH220" s="178"/>
      <c r="BI220" s="178"/>
      <c r="BJ220" s="214">
        <f>BI221-BH221</f>
        <v>0</v>
      </c>
      <c r="BK220" s="21"/>
      <c r="BL220" s="178"/>
      <c r="BM220" s="178"/>
      <c r="BN220" s="214">
        <f>BM221-BL221</f>
        <v>0</v>
      </c>
      <c r="BO220" s="21"/>
      <c r="BP220" s="178"/>
      <c r="BQ220" s="178"/>
      <c r="BR220" s="214">
        <f>BQ221-BP221</f>
        <v>0</v>
      </c>
      <c r="BS220" s="21"/>
      <c r="BT220" s="178"/>
      <c r="BU220" s="178"/>
      <c r="BV220" s="214">
        <f>BU221-BT221</f>
        <v>0</v>
      </c>
      <c r="BW220" s="21"/>
      <c r="BX220" s="178"/>
      <c r="BY220" s="219"/>
      <c r="BZ220" s="214">
        <f>BY221-BX221</f>
        <v>0</v>
      </c>
      <c r="CB220" s="178"/>
      <c r="CC220" s="219"/>
      <c r="CD220" s="214">
        <f>CC221-CB221</f>
        <v>0</v>
      </c>
      <c r="CF220" s="178"/>
      <c r="CG220" s="219"/>
      <c r="CH220" s="214">
        <f>CG221-CF221</f>
        <v>0</v>
      </c>
      <c r="CJ220" s="178"/>
      <c r="CK220" s="219"/>
      <c r="CL220" s="214">
        <f>CK221-CJ221</f>
        <v>0</v>
      </c>
      <c r="CN220" s="178"/>
      <c r="CO220" s="219"/>
      <c r="CP220" s="214">
        <f>CO221-CN221</f>
        <v>0</v>
      </c>
      <c r="CR220" s="178"/>
      <c r="CS220" s="219"/>
      <c r="CT220" s="214">
        <f>CS221-CR221</f>
        <v>0</v>
      </c>
      <c r="CV220" s="178"/>
      <c r="CW220" s="219"/>
      <c r="CX220" s="214">
        <f>CW221-CV221</f>
        <v>0</v>
      </c>
      <c r="CZ220" s="178"/>
      <c r="DA220" s="219"/>
      <c r="DB220" s="214">
        <f>DA221-CZ221</f>
        <v>0</v>
      </c>
      <c r="DD220" s="178"/>
      <c r="DE220" s="219"/>
      <c r="DF220" s="214">
        <f>DE221-DD221</f>
        <v>0</v>
      </c>
      <c r="DH220" s="178"/>
      <c r="DI220" s="219"/>
      <c r="DJ220" s="214">
        <f>DI221-DH221</f>
        <v>0</v>
      </c>
      <c r="DO220" s="253"/>
    </row>
    <row r="221" spans="1:119">
      <c r="A221" s="35" t="s">
        <v>75</v>
      </c>
      <c r="B221" s="159" t="s">
        <v>324</v>
      </c>
      <c r="C221" s="163">
        <f>IF((Visualisation!$S$70-Visualisation!E$70)&gt;0,(1-(EXP(-(((Visualisation!$S$70-Visualisation!E$70)^2)/(2*($T$206^2)))))),0)</f>
        <v>1.5374187267653383E-2</v>
      </c>
      <c r="D221" s="163">
        <f>IF((Visualisation!$S$70-Visualisation!F$70)&gt;0,(1-(EXP(-(((Visualisation!$S$70-Visualisation!F$70)^2)/(2*($T$206^2)))))),0)</f>
        <v>1.3291332725224869E-2</v>
      </c>
      <c r="E221" s="163">
        <f>IF((Visualisation!$S$70-Visualisation!G$70)&gt;0,(1-(EXP(-(((Visualisation!$S$70-Visualisation!G$70)^2)/(2*($T$206^2)))))),0)</f>
        <v>1.9367674555925252E-2</v>
      </c>
      <c r="F221" s="163">
        <f>IF((Visualisation!$S$70-Visualisation!H$70)&gt;0,(1-(EXP(-(((Visualisation!$S$70-Visualisation!H$70)^2)/(2*($T$206^2)))))),0)</f>
        <v>3.2044158500443842E-4</v>
      </c>
      <c r="G221" s="163">
        <f>IF((Visualisation!$S$70-Visualisation!I$70)&gt;0,(1-(EXP(-(((Visualisation!$S$70-Visualisation!I$70)^2)/(2*($T$206^2)))))),0)</f>
        <v>1.5209182473463478E-4</v>
      </c>
      <c r="H221" s="163">
        <f>IF((Visualisation!$S$70-Visualisation!J$70)&gt;0,(1-(EXP(-(((Visualisation!$S$70-Visualisation!J$70)^2)/(2*($T$206^2)))))),0)</f>
        <v>2.0455584612344424E-4</v>
      </c>
      <c r="I221" s="163">
        <f>IF((Visualisation!$S$70-Visualisation!K$70)&gt;0,(1-(EXP(-(((Visualisation!$S$70-Visualisation!K$70)^2)/(2*($T$206^2)))))),0)</f>
        <v>3.2732162556925459E-3</v>
      </c>
      <c r="J221" s="163">
        <f>IF((Visualisation!$S$70-Visualisation!L$70)&gt;0,(1-(EXP(-(((Visualisation!$S$70-Visualisation!L$70)^2)/(2*($T$206^2)))))),0)</f>
        <v>2.9442910239199094E-3</v>
      </c>
      <c r="K221" s="163">
        <f>IF((Visualisation!$S$70-Visualisation!M$70)&gt;0,(1-(EXP(-(((Visualisation!$S$70-Visualisation!M$70)^2)/(2*($T$206^2)))))),0)</f>
        <v>2.3555572973384953E-3</v>
      </c>
      <c r="L221" s="163">
        <f>IF((Visualisation!$S$70-Visualisation!N$70)&gt;0,(1-(EXP(-(((Visualisation!$S$70-Visualisation!N$70)^2)/(2*($T$206^2)))))),0)</f>
        <v>2.9855364192350464E-3</v>
      </c>
      <c r="M221" s="163">
        <f>IF((Visualisation!$S$70-Visualisation!O$70)&gt;0,(1-(EXP(-(((Visualisation!$S$70-Visualisation!O$70)^2)/(2*($T$206^2)))))),0)</f>
        <v>1.7192963323227062E-3</v>
      </c>
      <c r="N221" s="163">
        <f>IF((Visualisation!$S$70-Visualisation!P$70)&gt;0,(1-(EXP(-(((Visualisation!$S$70-Visualisation!P$70)^2)/(2*($T$206^2)))))),0)</f>
        <v>1.0908724573667206E-3</v>
      </c>
      <c r="O221" s="163">
        <f>IF((Visualisation!$S$70-Visualisation!Q$70)&gt;0,(1-(EXP(-(((Visualisation!$S$70-Visualisation!Q$70)^2)/(2*($T$206^2)))))),0)</f>
        <v>0.98885517137160162</v>
      </c>
      <c r="P221" s="163">
        <f>IF((Visualisation!$S$70-Visualisation!R$70)&gt;0,(1-(EXP(-(((Visualisation!$S$70-Visualisation!R$70)^2)/(2*($T$206^2)))))),0)</f>
        <v>1.2805991534319827E-2</v>
      </c>
      <c r="Q221" s="163">
        <f>IF((Visualisation!$S$70-Visualisation!S$70)&gt;0,(1-(EXP(-(((Visualisation!$S$70-Visualisation!S$70)^2)/(2*($T$206^2)))))),0)</f>
        <v>0</v>
      </c>
      <c r="R221" s="163">
        <f>IF((Visualisation!$S$70-Visualisation!T$70)&gt;0,(1-(EXP(-(((Visualisation!$S$70-Visualisation!T$70)^2)/(2*($T$206^2)))))),0)</f>
        <v>5.8602800153639834E-4</v>
      </c>
      <c r="V221" s="1"/>
      <c r="W221" s="249"/>
      <c r="X221" s="2"/>
      <c r="Y221" s="2"/>
      <c r="Z221" s="2"/>
      <c r="AR221" s="2"/>
      <c r="AS221" s="1"/>
      <c r="AT221" s="1"/>
      <c r="AU221" s="1"/>
      <c r="AV221" s="249"/>
      <c r="AX221" s="11"/>
      <c r="AY221" s="213" t="s">
        <v>253</v>
      </c>
      <c r="AZ221" s="178">
        <f>SUM(AZ211:AZ219)*$BD$86</f>
        <v>0</v>
      </c>
      <c r="BA221" s="178">
        <f>SUM(BA211:BA219)</f>
        <v>0</v>
      </c>
      <c r="BB221" s="178"/>
      <c r="BC221" s="22"/>
      <c r="BD221" s="178">
        <f>SUM(BD211:BD219)*$BD$86</f>
        <v>0</v>
      </c>
      <c r="BE221" s="178">
        <f>SUM(BE211:BE219)</f>
        <v>0</v>
      </c>
      <c r="BF221" s="178"/>
      <c r="BG221" s="22"/>
      <c r="BH221" s="178">
        <f>SUM(BH211:BH219)*$BD$86</f>
        <v>0</v>
      </c>
      <c r="BI221" s="178">
        <f>SUM(BI211:BI219)</f>
        <v>0</v>
      </c>
      <c r="BJ221" s="178"/>
      <c r="BK221" s="22"/>
      <c r="BL221" s="178">
        <f>SUM(BL211:BL219)*$BD$86</f>
        <v>0</v>
      </c>
      <c r="BM221" s="178">
        <f>SUM(BM211:BM219)</f>
        <v>0</v>
      </c>
      <c r="BN221" s="178"/>
      <c r="BO221" s="22"/>
      <c r="BP221" s="178">
        <f>SUM(BP211:BP219)*$BD$86</f>
        <v>0</v>
      </c>
      <c r="BQ221" s="178">
        <f>SUM(BQ211:BQ219)</f>
        <v>0</v>
      </c>
      <c r="BR221" s="178"/>
      <c r="BS221" s="22"/>
      <c r="BT221" s="178">
        <f>SUM(BT211:BT219)*$BD$86</f>
        <v>0</v>
      </c>
      <c r="BU221" s="178">
        <f>SUM(BU211:BU219)</f>
        <v>0</v>
      </c>
      <c r="BV221" s="178"/>
      <c r="BW221" s="22"/>
      <c r="BX221" s="178">
        <f>SUM(BX211:BX219)*$BD$86</f>
        <v>0</v>
      </c>
      <c r="BY221" s="178">
        <f>SUM(BY211:BY219)</f>
        <v>0</v>
      </c>
      <c r="BZ221" s="214"/>
      <c r="CB221" s="178">
        <f>SUM(CB211:CB219)*$BD$86</f>
        <v>0</v>
      </c>
      <c r="CC221" s="178">
        <f>SUM(CC211:CC219)</f>
        <v>0</v>
      </c>
      <c r="CD221" s="214"/>
      <c r="CF221" s="178">
        <f>SUM(CF211:CF219)*$BD$86</f>
        <v>0</v>
      </c>
      <c r="CG221" s="178">
        <f>SUM(CG211:CG219)</f>
        <v>0</v>
      </c>
      <c r="CH221" s="214"/>
      <c r="CJ221" s="178">
        <f>SUM(CJ211:CJ219)*$BD$86</f>
        <v>0</v>
      </c>
      <c r="CK221" s="178">
        <f>SUM(CK211:CK219)</f>
        <v>0</v>
      </c>
      <c r="CL221" s="214"/>
      <c r="CN221" s="178">
        <f>SUM(CN211:CN219)*$BD$86</f>
        <v>0</v>
      </c>
      <c r="CO221" s="178">
        <f>SUM(CO211:CO219)</f>
        <v>0</v>
      </c>
      <c r="CP221" s="214"/>
      <c r="CR221" s="178">
        <f>SUM(CR211:CR219)*$BD$86</f>
        <v>0</v>
      </c>
      <c r="CS221" s="178">
        <f>SUM(CS211:CS219)</f>
        <v>0</v>
      </c>
      <c r="CT221" s="214"/>
      <c r="CV221" s="178">
        <f>SUM(CV211:CV219)*$BD$86</f>
        <v>0</v>
      </c>
      <c r="CW221" s="178">
        <f>SUM(CW211:CW219)</f>
        <v>0</v>
      </c>
      <c r="CX221" s="214"/>
      <c r="CZ221" s="178">
        <f>SUM(CZ211:CZ219)*$BD$86</f>
        <v>0</v>
      </c>
      <c r="DA221" s="178">
        <f>SUM(DA211:DA219)</f>
        <v>0</v>
      </c>
      <c r="DB221" s="214"/>
      <c r="DD221" s="178">
        <f>SUM(DD211:DD219)*$BD$86</f>
        <v>0</v>
      </c>
      <c r="DE221" s="178">
        <f>SUM(DE211:DE219)</f>
        <v>0</v>
      </c>
      <c r="DF221" s="214"/>
      <c r="DH221" s="178">
        <f>SUM(DH211:DH219)*$BD$86</f>
        <v>0</v>
      </c>
      <c r="DI221" s="178">
        <f>SUM(DI211:DI219)</f>
        <v>0</v>
      </c>
      <c r="DJ221" s="214"/>
      <c r="DO221" s="253"/>
    </row>
    <row r="222" spans="1:119">
      <c r="A222" s="35" t="s">
        <v>325</v>
      </c>
      <c r="B222" s="159" t="s">
        <v>123</v>
      </c>
      <c r="C222" s="163">
        <f>IF((Visualisation!$T$70-Visualisation!E$70)&gt;0,(1-(EXP(-(((Visualisation!$T$70-Visualisation!E$70)^2)/(2*($T$206^2)))))),0)</f>
        <v>1.0002053765397978E-2</v>
      </c>
      <c r="D222" s="163">
        <f>IF((Visualisation!$T$70-Visualisation!F$70)&gt;0,(1-(EXP(-(((Visualisation!$T$70-Visualisation!F$70)^2)/(2*($T$206^2)))))),0)</f>
        <v>8.3304683357768861E-3</v>
      </c>
      <c r="E222" s="163">
        <f>IF((Visualisation!$T$70-Visualisation!G$70)&gt;0,(1-(EXP(-(((Visualisation!$T$70-Visualisation!G$70)^2)/(2*($T$206^2)))))),0)</f>
        <v>1.3282961720999187E-2</v>
      </c>
      <c r="F222" s="163">
        <f>IF((Visualisation!$T$70-Visualisation!H$70)&gt;0,(1-(EXP(-(((Visualisation!$T$70-Visualisation!H$70)^2)/(2*($T$206^2)))))),0)</f>
        <v>0</v>
      </c>
      <c r="G222" s="163">
        <f>IF((Visualisation!$T$70-Visualisation!I$70)&gt;0,(1-(EXP(-(((Visualisation!$T$70-Visualisation!I$70)^2)/(2*($T$206^2)))))),0)</f>
        <v>0</v>
      </c>
      <c r="H222" s="163">
        <f>IF((Visualisation!$T$70-Visualisation!J$70)&gt;0,(1-(EXP(-(((Visualisation!$T$70-Visualisation!J$70)^2)/(2*($T$206^2)))))),0)</f>
        <v>0</v>
      </c>
      <c r="I222" s="163">
        <f>IF((Visualisation!$T$70-Visualisation!K$70)&gt;0,(1-(EXP(-(((Visualisation!$T$70-Visualisation!K$70)^2)/(2*($T$206^2)))))),0)</f>
        <v>1.091532241986326E-3</v>
      </c>
      <c r="J222" s="163">
        <f>IF((Visualisation!$T$70-Visualisation!L$70)&gt;0,(1-(EXP(-(((Visualisation!$T$70-Visualisation!L$70)^2)/(2*($T$206^2)))))),0)</f>
        <v>9.0498407530525959E-4</v>
      </c>
      <c r="K222" s="163">
        <f>IF((Visualisation!$T$70-Visualisation!M$70)&gt;0,(1-(EXP(-(((Visualisation!$T$70-Visualisation!M$70)^2)/(2*($T$206^2)))))),0)</f>
        <v>5.9280217436308291E-4</v>
      </c>
      <c r="L222" s="163">
        <f>IF((Visualisation!$T$70-Visualisation!N$70)&gt;0,(1-(EXP(-(((Visualisation!$T$70-Visualisation!N$70)^2)/(2*($T$206^2)))))),0)</f>
        <v>9.2795035246584501E-4</v>
      </c>
      <c r="M222" s="163">
        <f>IF((Visualisation!$T$70-Visualisation!O$70)&gt;0,(1-(EXP(-(((Visualisation!$T$70-Visualisation!O$70)^2)/(2*($T$206^2)))))),0)</f>
        <v>2.9823171370013668E-4</v>
      </c>
      <c r="N222" s="163">
        <f>IF((Visualisation!$T$70-Visualisation!P$70)&gt;0,(1-(EXP(-(((Visualisation!$T$70-Visualisation!P$70)^2)/(2*($T$206^2)))))),0)</f>
        <v>7.7891855525313858E-5</v>
      </c>
      <c r="O222" s="163">
        <f>IF((Visualisation!$T$70-Visualisation!Q$70)&gt;0,(1-(EXP(-(((Visualisation!$T$70-Visualisation!Q$70)^2)/(2*($T$206^2)))))),0)</f>
        <v>0.98765719143205055</v>
      </c>
      <c r="P222" s="163">
        <f>IF((Visualisation!$T$70-Visualisation!R$70)&gt;0,(1-(EXP(-(((Visualisation!$T$70-Visualisation!R$70)^2)/(2*($T$206^2)))))),0)</f>
        <v>7.945759605810121E-3</v>
      </c>
      <c r="Q222" s="163">
        <f>IF((Visualisation!$T$70-Visualisation!S$70)&gt;0,(1-(EXP(-(((Visualisation!$T$70-Visualisation!S$70)^2)/(2*($T$206^2)))))),0)</f>
        <v>0</v>
      </c>
      <c r="R222" s="163">
        <f>IF((Visualisation!$T$70-Visualisation!T$70)&gt;0,(1-(EXP(-(((Visualisation!$T$70-Visualisation!T$70)^2)/(2*($T$206^2)))))),0)</f>
        <v>0</v>
      </c>
      <c r="V222" s="1"/>
      <c r="W222" s="249"/>
      <c r="X222" s="2"/>
      <c r="Y222" s="2"/>
      <c r="Z222" s="2"/>
      <c r="AA222" s="27"/>
      <c r="AB222" s="2"/>
      <c r="AC222" s="2"/>
      <c r="AD222" s="2"/>
      <c r="AE222" s="2"/>
      <c r="AF222" s="2"/>
      <c r="AG222" s="2"/>
      <c r="AH222" s="2"/>
      <c r="AI222" s="2"/>
      <c r="AJ222" s="11"/>
      <c r="AK222" s="11"/>
      <c r="AL222" s="1"/>
      <c r="AM222" s="1"/>
      <c r="AN222" s="1"/>
      <c r="AO222" s="1"/>
      <c r="AP222" s="1"/>
      <c r="AQ222" s="1"/>
      <c r="AR222" s="2"/>
      <c r="AS222" s="1"/>
      <c r="AT222" s="1"/>
      <c r="AU222" s="1"/>
      <c r="AV222" s="249"/>
      <c r="AX222" s="11"/>
      <c r="DO222" s="253"/>
    </row>
    <row r="223" spans="1:119">
      <c r="V223" s="1"/>
      <c r="W223" s="249"/>
      <c r="X223" s="2"/>
      <c r="Y223" s="2"/>
      <c r="Z223" s="2"/>
      <c r="AA223" s="27"/>
      <c r="AB223" s="43" t="s">
        <v>301</v>
      </c>
      <c r="AC223" s="43" t="s">
        <v>151</v>
      </c>
      <c r="AD223" s="43" t="s">
        <v>242</v>
      </c>
      <c r="AE223" s="43" t="s">
        <v>243</v>
      </c>
      <c r="AF223" s="43" t="s">
        <v>244</v>
      </c>
      <c r="AG223" s="43" t="s">
        <v>203</v>
      </c>
      <c r="AH223" s="43" t="s">
        <v>204</v>
      </c>
      <c r="AI223" s="26" t="s">
        <v>73</v>
      </c>
      <c r="AJ223" s="26" t="s">
        <v>72</v>
      </c>
      <c r="AK223" s="26" t="s">
        <v>71</v>
      </c>
      <c r="AL223" s="43" t="s">
        <v>70</v>
      </c>
      <c r="AM223" s="43" t="s">
        <v>338</v>
      </c>
      <c r="AN223" s="43" t="s">
        <v>89</v>
      </c>
      <c r="AO223" s="43" t="s">
        <v>88</v>
      </c>
      <c r="AP223" s="43" t="s">
        <v>87</v>
      </c>
      <c r="AQ223" s="26" t="s">
        <v>325</v>
      </c>
      <c r="AR223" s="2"/>
      <c r="AS223" s="11"/>
      <c r="AT223" s="11"/>
      <c r="AU223" s="11"/>
      <c r="AV223" s="251"/>
      <c r="AW223" s="11"/>
      <c r="AX223" s="11"/>
      <c r="DO223" s="253"/>
    </row>
    <row r="224" spans="1:119">
      <c r="V224" s="14"/>
      <c r="W224" s="249"/>
      <c r="X224" s="2"/>
      <c r="Y224" s="2"/>
      <c r="Z224" s="2"/>
      <c r="AA224" s="158" t="s">
        <v>189</v>
      </c>
      <c r="AB224" s="181" t="s">
        <v>42</v>
      </c>
      <c r="AC224" s="155" t="s">
        <v>43</v>
      </c>
      <c r="AD224" s="155" t="s">
        <v>44</v>
      </c>
      <c r="AE224" s="155" t="s">
        <v>334</v>
      </c>
      <c r="AF224" s="155" t="s">
        <v>161</v>
      </c>
      <c r="AG224" s="155" t="s">
        <v>162</v>
      </c>
      <c r="AH224" s="155" t="s">
        <v>56</v>
      </c>
      <c r="AI224" s="155" t="s">
        <v>57</v>
      </c>
      <c r="AJ224" s="155" t="s">
        <v>58</v>
      </c>
      <c r="AK224" s="155" t="s">
        <v>306</v>
      </c>
      <c r="AL224" s="155" t="s">
        <v>307</v>
      </c>
      <c r="AM224" s="155" t="s">
        <v>308</v>
      </c>
      <c r="AN224" s="155" t="s">
        <v>309</v>
      </c>
      <c r="AO224" s="155" t="s">
        <v>310</v>
      </c>
      <c r="AP224" s="155" t="s">
        <v>311</v>
      </c>
      <c r="AQ224" s="155" t="s">
        <v>205</v>
      </c>
      <c r="AR224" s="154" t="s">
        <v>86</v>
      </c>
      <c r="AS224" s="11"/>
      <c r="AT224" s="11"/>
      <c r="AU224" s="11"/>
      <c r="AV224" s="251"/>
      <c r="AW224" s="11"/>
      <c r="AX224" s="11"/>
      <c r="DO224" s="253"/>
    </row>
    <row r="225" spans="1:119">
      <c r="V225" s="14"/>
      <c r="W225" s="249"/>
      <c r="X225" s="2"/>
      <c r="Y225" s="2"/>
      <c r="Z225" s="2"/>
      <c r="AA225" s="188" t="s">
        <v>297</v>
      </c>
      <c r="AB225" s="21">
        <f>IFERROR((C81*Visualisation!$L$133)+(C102*Visualisation!$L$134)+(C123*Visualisation!$L$135)+(C144*Visualisation!$L$136)+(C165*Visualisation!$L$137)+(C186*Visualisation!$L$138)+(C207*Visualisation!$L$139)+(C228*Visualisation!$L$140)+(C249*Visualisation!$L$141),"-")</f>
        <v>0</v>
      </c>
      <c r="AC225" s="21">
        <f>IFERROR((D81*Visualisation!$L$133)+(D102*Visualisation!$L$134)+(D123*Visualisation!$L$135)+(D144*Visualisation!$L$136)+(D165*Visualisation!$L$137)+(D186*Visualisation!$L$138)+(D207*Visualisation!$L$139)+(D228*Visualisation!$L$140)+(D249*Visualisation!$L$141),"-")</f>
        <v>0</v>
      </c>
      <c r="AD225" s="21">
        <f>IFERROR((E81*Visualisation!$L$133)+(E102*Visualisation!$L$134)+(E123*Visualisation!$L$135)+(E144*Visualisation!$L$136)+(E165*Visualisation!$L$137)+(E186*Visualisation!$L$138)+(E207*Visualisation!$L$139)+(E228*Visualisation!$L$140)+(E249*Visualisation!$L$141),"-")</f>
        <v>0</v>
      </c>
      <c r="AE225" s="21">
        <f>IFERROR((F81*Visualisation!$L$133)+(F102*Visualisation!$L$134)+(F123*Visualisation!$L$135)+(F144*Visualisation!$L$136)+(F165*Visualisation!$L$137)+(F186*Visualisation!$L$138)+(F207*Visualisation!$L$139)+(F228*Visualisation!$L$140)+(F249*Visualisation!$L$141),"-")</f>
        <v>0</v>
      </c>
      <c r="AF225" s="21">
        <f>IFERROR((G81*Visualisation!$L$133)+(G102*Visualisation!$L$134)+(G123*Visualisation!$L$135)+(G144*Visualisation!$L$136)+(G165*Visualisation!$L$137)+(G186*Visualisation!$L$138)+(G207*Visualisation!$L$139)+(G228*Visualisation!$L$140)+(G249*Visualisation!$L$141),"-")</f>
        <v>0</v>
      </c>
      <c r="AG225" s="21">
        <f>IFERROR((H81*Visualisation!$L$133)+(H102*Visualisation!$L$134)+(H123*Visualisation!$L$135)+(H144*Visualisation!$L$136)+(H165*Visualisation!$L$137)+(H186*Visualisation!$L$138)+(H207*Visualisation!$L$139)+(H228*Visualisation!$L$140)+(H249*Visualisation!$L$141),"-")</f>
        <v>0</v>
      </c>
      <c r="AH225" s="21">
        <f>IFERROR((I81*Visualisation!$L$133)+(I102*Visualisation!$L$134)+(I123*Visualisation!$L$135)+(I144*Visualisation!$L$136)+(I165*Visualisation!$L$137)+(I186*Visualisation!$L$138)+(I207*Visualisation!$L$139)+(I228*Visualisation!$L$140)+(I249*Visualisation!$L$141),"-")</f>
        <v>0</v>
      </c>
      <c r="AI225" s="21">
        <f>IFERROR((J81*Visualisation!$L$133)+(J102*Visualisation!$L$134)+(J123*Visualisation!$L$135)+(J144*Visualisation!$L$136)+(J165*Visualisation!$L$137)+(J186*Visualisation!$L$138)+(J207*Visualisation!$L$139)+(J228*Visualisation!$L$140)+(J249*Visualisation!$L$141),"-")</f>
        <v>0</v>
      </c>
      <c r="AJ225" s="21">
        <f>IFERROR((K81*Visualisation!$L$133)+(K102*Visualisation!$L$134)+(K123*Visualisation!$L$135)+(K144*Visualisation!$L$136)+(K165*Visualisation!$L$137)+(K186*Visualisation!$L$138)+(K207*Visualisation!$L$139)+(K228*Visualisation!$L$140)+(K249*Visualisation!$L$141),"-")</f>
        <v>0</v>
      </c>
      <c r="AK225" s="21">
        <f>IFERROR((L81*Visualisation!$L$133)+(L102*Visualisation!$L$134)+(L123*Visualisation!$L$135)+(L144*Visualisation!$L$136)+(L165*Visualisation!$L$137)+(L186*Visualisation!$L$138)+(L207*Visualisation!$L$139)+(L228*Visualisation!$L$140)+(L249*Visualisation!$L$141),"-")</f>
        <v>0</v>
      </c>
      <c r="AL225" s="21">
        <f>IFERROR((M81*Visualisation!$L$133)+(M102*Visualisation!$L$134)+(M123*Visualisation!$L$135)+(M144*Visualisation!$L$136)+(M165*Visualisation!$L$137)+(M186*Visualisation!$L$138)+(M207*Visualisation!$L$139)+(M228*Visualisation!$L$140)+(M249*Visualisation!$L$141),"-")</f>
        <v>0</v>
      </c>
      <c r="AM225" s="21">
        <f>IFERROR((N81*Visualisation!$L$133)+(N102*Visualisation!$L$134)+(N123*Visualisation!$L$135)+(N144*Visualisation!$L$136)+(N165*Visualisation!$L$137)+(N186*Visualisation!$L$138)+(N207*Visualisation!$L$139)+(N228*Visualisation!$L$140)+(N249*Visualisation!$L$141),"-")</f>
        <v>0</v>
      </c>
      <c r="AN225" s="21">
        <f>IFERROR((O81*Visualisation!$L$133)+(O102*Visualisation!$L$134)+(O123*Visualisation!$L$135)+(O144*Visualisation!$L$136)+(O165*Visualisation!$L$137)+(O186*Visualisation!$L$138)+(O207*Visualisation!$L$139)+(O228*Visualisation!$L$140)+(O249*Visualisation!$L$141),"-")</f>
        <v>0</v>
      </c>
      <c r="AO225" s="21">
        <f>IFERROR((P81*Visualisation!$L$133)+(P102*Visualisation!$L$134)+(P123*Visualisation!$L$135)+(P144*Visualisation!$L$136)+(P165*Visualisation!$L$137)+(P186*Visualisation!$L$138)+(P207*Visualisation!$L$139)+(P228*Visualisation!$L$140)+(P249*Visualisation!$L$141),"-")</f>
        <v>0</v>
      </c>
      <c r="AP225" s="21">
        <f>IFERROR((Q81*Visualisation!$L$133)+(Q102*Visualisation!$L$134)+(Q123*Visualisation!$L$135)+(Q144*Visualisation!$L$136)+(Q165*Visualisation!$L$137)+(Q186*Visualisation!$L$138)+(Q207*Visualisation!$L$139)+(Q228*Visualisation!$L$140)+(Q249*Visualisation!$L$141),"-")</f>
        <v>0</v>
      </c>
      <c r="AQ225" s="202">
        <f>IFERROR((R81*Visualisation!$L$133)+(R102*Visualisation!$L$134)+(R123*Visualisation!$L$135)+(R144*Visualisation!$L$136)+(R165*Visualisation!$L$137)+(R186*Visualisation!$L$138)+(R207*Visualisation!$L$139)+(R228*Visualisation!$L$140)+(R249*Visualisation!$L$141),"-")</f>
        <v>0</v>
      </c>
      <c r="AR225" s="21">
        <f>SUM(AB225:AQ225)</f>
        <v>0</v>
      </c>
      <c r="AS225" s="11"/>
      <c r="AT225" s="11"/>
      <c r="AU225" s="11"/>
      <c r="AV225" s="251"/>
      <c r="AW225" s="11"/>
      <c r="AX225" s="1"/>
      <c r="BC225" s="2"/>
      <c r="BG225" s="2"/>
      <c r="BK225" s="2"/>
      <c r="BO225" s="2"/>
      <c r="BS225" s="2"/>
      <c r="CD225" s="2"/>
      <c r="DO225" s="253"/>
    </row>
    <row r="226" spans="1:119" ht="17.100000000000001" customHeight="1">
      <c r="A226" s="185" t="s">
        <v>323</v>
      </c>
      <c r="B226" s="160" t="s">
        <v>218</v>
      </c>
      <c r="C226" s="43" t="s">
        <v>301</v>
      </c>
      <c r="D226" s="43" t="s">
        <v>151</v>
      </c>
      <c r="E226" s="43" t="s">
        <v>242</v>
      </c>
      <c r="F226" s="43" t="s">
        <v>243</v>
      </c>
      <c r="G226" s="43" t="s">
        <v>244</v>
      </c>
      <c r="H226" s="43" t="s">
        <v>203</v>
      </c>
      <c r="I226" s="43" t="s">
        <v>204</v>
      </c>
      <c r="J226" s="26" t="s">
        <v>73</v>
      </c>
      <c r="K226" s="26" t="s">
        <v>72</v>
      </c>
      <c r="L226" s="26" t="s">
        <v>71</v>
      </c>
      <c r="M226" s="43" t="s">
        <v>70</v>
      </c>
      <c r="N226" s="43" t="s">
        <v>338</v>
      </c>
      <c r="O226" s="43" t="s">
        <v>89</v>
      </c>
      <c r="P226" s="43" t="s">
        <v>88</v>
      </c>
      <c r="Q226" s="43" t="s">
        <v>87</v>
      </c>
      <c r="R226" s="26" t="s">
        <v>325</v>
      </c>
      <c r="V226" s="14"/>
      <c r="W226" s="249"/>
      <c r="X226" s="2"/>
      <c r="Y226" s="2"/>
      <c r="Z226" s="2"/>
      <c r="AA226" s="188" t="s">
        <v>298</v>
      </c>
      <c r="AB226" s="21">
        <f>IFERROR((C82*Visualisation!$L$133)+(C103*Visualisation!$L$134)+(C124*Visualisation!$L$135)+(C145*Visualisation!$L$136)+(C166*Visualisation!$L$137)+(C187*Visualisation!$L$138)+(C208*Visualisation!$L$139)+(C229*Visualisation!$L$140)+(C250*Visualisation!$L$141),"-")</f>
        <v>0</v>
      </c>
      <c r="AC226" s="21">
        <f>IFERROR((D82*Visualisation!$L$133)+(D103*Visualisation!$L$134)+(D124*Visualisation!$L$135)+(D145*Visualisation!$L$136)+(D166*Visualisation!$L$137)+(D187*Visualisation!$L$138)+(D208*Visualisation!$L$139)+(D229*Visualisation!$L$140)+(D250*Visualisation!$L$141),"-")</f>
        <v>0</v>
      </c>
      <c r="AD226" s="21">
        <f>IFERROR((E82*Visualisation!$L$133)+(E103*Visualisation!$L$134)+(E124*Visualisation!$L$135)+(E145*Visualisation!$L$136)+(E166*Visualisation!$L$137)+(E187*Visualisation!$L$138)+(E208*Visualisation!$L$139)+(E229*Visualisation!$L$140)+(E250*Visualisation!$L$141),"-")</f>
        <v>0</v>
      </c>
      <c r="AE226" s="21">
        <f>IFERROR((F82*Visualisation!$L$133)+(F103*Visualisation!$L$134)+(F124*Visualisation!$L$135)+(F145*Visualisation!$L$136)+(F166*Visualisation!$L$137)+(F187*Visualisation!$L$138)+(F208*Visualisation!$L$139)+(F229*Visualisation!$L$140)+(F250*Visualisation!$L$141),"-")</f>
        <v>0</v>
      </c>
      <c r="AF226" s="21">
        <f>IFERROR((G82*Visualisation!$L$133)+(G103*Visualisation!$L$134)+(G124*Visualisation!$L$135)+(G145*Visualisation!$L$136)+(G166*Visualisation!$L$137)+(G187*Visualisation!$L$138)+(G208*Visualisation!$L$139)+(G229*Visualisation!$L$140)+(G250*Visualisation!$L$141),"-")</f>
        <v>0</v>
      </c>
      <c r="AG226" s="21">
        <f>IFERROR((H82*Visualisation!$L$133)+(H103*Visualisation!$L$134)+(H124*Visualisation!$L$135)+(H145*Visualisation!$L$136)+(H166*Visualisation!$L$137)+(H187*Visualisation!$L$138)+(H208*Visualisation!$L$139)+(H229*Visualisation!$L$140)+(H250*Visualisation!$L$141),"-")</f>
        <v>0</v>
      </c>
      <c r="AH226" s="21">
        <f>IFERROR((I82*Visualisation!$L$133)+(I103*Visualisation!$L$134)+(I124*Visualisation!$L$135)+(I145*Visualisation!$L$136)+(I166*Visualisation!$L$137)+(I187*Visualisation!$L$138)+(I208*Visualisation!$L$139)+(I229*Visualisation!$L$140)+(I250*Visualisation!$L$141),"-")</f>
        <v>0</v>
      </c>
      <c r="AI226" s="21">
        <f>IFERROR((J82*Visualisation!$L$133)+(J103*Visualisation!$L$134)+(J124*Visualisation!$L$135)+(J145*Visualisation!$L$136)+(J166*Visualisation!$L$137)+(J187*Visualisation!$L$138)+(J208*Visualisation!$L$139)+(J229*Visualisation!$L$140)+(J250*Visualisation!$L$141),"-")</f>
        <v>0</v>
      </c>
      <c r="AJ226" s="21">
        <f>IFERROR((K82*Visualisation!$L$133)+(K103*Visualisation!$L$134)+(K124*Visualisation!$L$135)+(K145*Visualisation!$L$136)+(K166*Visualisation!$L$137)+(K187*Visualisation!$L$138)+(K208*Visualisation!$L$139)+(K229*Visualisation!$L$140)+(K250*Visualisation!$L$141),"-")</f>
        <v>0</v>
      </c>
      <c r="AK226" s="21">
        <f>IFERROR((L82*Visualisation!$L$133)+(L103*Visualisation!$L$134)+(L124*Visualisation!$L$135)+(L145*Visualisation!$L$136)+(L166*Visualisation!$L$137)+(L187*Visualisation!$L$138)+(L208*Visualisation!$L$139)+(L229*Visualisation!$L$140)+(L250*Visualisation!$L$141),"-")</f>
        <v>0</v>
      </c>
      <c r="AL226" s="21">
        <f>IFERROR((M82*Visualisation!$L$133)+(M103*Visualisation!$L$134)+(M124*Visualisation!$L$135)+(M145*Visualisation!$L$136)+(M166*Visualisation!$L$137)+(M187*Visualisation!$L$138)+(M208*Visualisation!$L$139)+(M229*Visualisation!$L$140)+(M250*Visualisation!$L$141),"-")</f>
        <v>0</v>
      </c>
      <c r="AM226" s="21">
        <f>IFERROR((N82*Visualisation!$L$133)+(N103*Visualisation!$L$134)+(N124*Visualisation!$L$135)+(N145*Visualisation!$L$136)+(N166*Visualisation!$L$137)+(N187*Visualisation!$L$138)+(N208*Visualisation!$L$139)+(N229*Visualisation!$L$140)+(N250*Visualisation!$L$141),"-")</f>
        <v>0</v>
      </c>
      <c r="AN226" s="21">
        <f>IFERROR((O82*Visualisation!$L$133)+(O103*Visualisation!$L$134)+(O124*Visualisation!$L$135)+(O145*Visualisation!$L$136)+(O166*Visualisation!$L$137)+(O187*Visualisation!$L$138)+(O208*Visualisation!$L$139)+(O229*Visualisation!$L$140)+(O250*Visualisation!$L$141),"-")</f>
        <v>0</v>
      </c>
      <c r="AO226" s="21">
        <f>IFERROR((P82*Visualisation!$L$133)+(P103*Visualisation!$L$134)+(P124*Visualisation!$L$135)+(P145*Visualisation!$L$136)+(P166*Visualisation!$L$137)+(P187*Visualisation!$L$138)+(P208*Visualisation!$L$139)+(P229*Visualisation!$L$140)+(P250*Visualisation!$L$141),"-")</f>
        <v>0</v>
      </c>
      <c r="AP226" s="21">
        <f>IFERROR((Q82*Visualisation!$L$133)+(Q103*Visualisation!$L$134)+(Q124*Visualisation!$L$135)+(Q145*Visualisation!$L$136)+(Q166*Visualisation!$L$137)+(Q187*Visualisation!$L$138)+(Q208*Visualisation!$L$139)+(Q229*Visualisation!$L$140)+(Q250*Visualisation!$L$141),"-")</f>
        <v>0</v>
      </c>
      <c r="AQ226" s="202">
        <f>IFERROR((R82*Visualisation!$L$133)+(R103*Visualisation!$L$134)+(R124*Visualisation!$L$135)+(R145*Visualisation!$L$136)+(R166*Visualisation!$L$137)+(R187*Visualisation!$L$138)+(R208*Visualisation!$L$139)+(R229*Visualisation!$L$140)+(R250*Visualisation!$L$141),"-")</f>
        <v>0</v>
      </c>
      <c r="AR226" s="21">
        <f t="shared" ref="AR226:AR240" si="26">SUM(AB226:AQ226)</f>
        <v>0</v>
      </c>
      <c r="AS226" s="11"/>
      <c r="AT226" s="11"/>
      <c r="AU226" s="11"/>
      <c r="AV226" s="251"/>
      <c r="AW226" s="11"/>
      <c r="BC226" s="2"/>
      <c r="BG226" s="2"/>
      <c r="BK226" s="2"/>
      <c r="BO226" s="2"/>
      <c r="BS226" s="2"/>
      <c r="CD226" s="2"/>
      <c r="DO226" s="253"/>
    </row>
    <row r="227" spans="1:119" ht="15.75">
      <c r="A227" s="184">
        <v>71</v>
      </c>
      <c r="B227" s="161" t="s">
        <v>118</v>
      </c>
      <c r="C227" s="181" t="s">
        <v>42</v>
      </c>
      <c r="D227" s="155" t="s">
        <v>43</v>
      </c>
      <c r="E227" s="155" t="s">
        <v>44</v>
      </c>
      <c r="F227" s="155" t="s">
        <v>334</v>
      </c>
      <c r="G227" s="155" t="s">
        <v>161</v>
      </c>
      <c r="H227" s="155" t="s">
        <v>162</v>
      </c>
      <c r="I227" s="155" t="s">
        <v>56</v>
      </c>
      <c r="J227" s="155" t="s">
        <v>57</v>
      </c>
      <c r="K227" s="155" t="s">
        <v>58</v>
      </c>
      <c r="L227" s="155" t="s">
        <v>306</v>
      </c>
      <c r="M227" s="155" t="s">
        <v>307</v>
      </c>
      <c r="N227" s="155" t="s">
        <v>308</v>
      </c>
      <c r="O227" s="155" t="s">
        <v>309</v>
      </c>
      <c r="P227" s="155" t="s">
        <v>310</v>
      </c>
      <c r="Q227" s="155" t="s">
        <v>311</v>
      </c>
      <c r="R227" s="155" t="s">
        <v>205</v>
      </c>
      <c r="S227" s="170" t="s">
        <v>340</v>
      </c>
      <c r="T227" s="167">
        <f>Svalues!U166</f>
        <v>1.2916666666666667</v>
      </c>
      <c r="V227" s="14"/>
      <c r="W227" s="249"/>
      <c r="X227" s="2"/>
      <c r="Y227" s="2"/>
      <c r="Z227" s="2"/>
      <c r="AA227" s="188" t="s">
        <v>299</v>
      </c>
      <c r="AB227" s="21">
        <f>IFERROR((C83*Visualisation!$L$133)+(C104*Visualisation!$L$134)+(C125*Visualisation!$L$135)+(C146*Visualisation!$L$136)+(C167*Visualisation!$L$137)+(C188*Visualisation!$L$138)+(C209*Visualisation!$L$139)+(C230*Visualisation!$L$140)+(C251*Visualisation!$L$141),"-")</f>
        <v>0</v>
      </c>
      <c r="AC227" s="21">
        <f>IFERROR((D83*Visualisation!$L$133)+(D104*Visualisation!$L$134)+(D125*Visualisation!$L$135)+(D146*Visualisation!$L$136)+(D167*Visualisation!$L$137)+(D188*Visualisation!$L$138)+(D209*Visualisation!$L$139)+(D230*Visualisation!$L$140)+(D251*Visualisation!$L$141),"-")</f>
        <v>0</v>
      </c>
      <c r="AD227" s="21">
        <f>IFERROR((E83*Visualisation!$L$133)+(E104*Visualisation!$L$134)+(E125*Visualisation!$L$135)+(E146*Visualisation!$L$136)+(E167*Visualisation!$L$137)+(E188*Visualisation!$L$138)+(E209*Visualisation!$L$139)+(E230*Visualisation!$L$140)+(E251*Visualisation!$L$141),"-")</f>
        <v>0</v>
      </c>
      <c r="AE227" s="21">
        <f>IFERROR((F83*Visualisation!$L$133)+(F104*Visualisation!$L$134)+(F125*Visualisation!$L$135)+(F146*Visualisation!$L$136)+(F167*Visualisation!$L$137)+(F188*Visualisation!$L$138)+(F209*Visualisation!$L$139)+(F230*Visualisation!$L$140)+(F251*Visualisation!$L$141),"-")</f>
        <v>0</v>
      </c>
      <c r="AF227" s="21">
        <f>IFERROR((G83*Visualisation!$L$133)+(G104*Visualisation!$L$134)+(G125*Visualisation!$L$135)+(G146*Visualisation!$L$136)+(G167*Visualisation!$L$137)+(G188*Visualisation!$L$138)+(G209*Visualisation!$L$139)+(G230*Visualisation!$L$140)+(G251*Visualisation!$L$141),"-")</f>
        <v>0</v>
      </c>
      <c r="AG227" s="21">
        <f>IFERROR((H83*Visualisation!$L$133)+(H104*Visualisation!$L$134)+(H125*Visualisation!$L$135)+(H146*Visualisation!$L$136)+(H167*Visualisation!$L$137)+(H188*Visualisation!$L$138)+(H209*Visualisation!$L$139)+(H230*Visualisation!$L$140)+(H251*Visualisation!$L$141),"-")</f>
        <v>0</v>
      </c>
      <c r="AH227" s="21">
        <f>IFERROR((I83*Visualisation!$L$133)+(I104*Visualisation!$L$134)+(I125*Visualisation!$L$135)+(I146*Visualisation!$L$136)+(I167*Visualisation!$L$137)+(I188*Visualisation!$L$138)+(I209*Visualisation!$L$139)+(I230*Visualisation!$L$140)+(I251*Visualisation!$L$141),"-")</f>
        <v>0</v>
      </c>
      <c r="AI227" s="21">
        <f>IFERROR((J83*Visualisation!$L$133)+(J104*Visualisation!$L$134)+(J125*Visualisation!$L$135)+(J146*Visualisation!$L$136)+(J167*Visualisation!$L$137)+(J188*Visualisation!$L$138)+(J209*Visualisation!$L$139)+(J230*Visualisation!$L$140)+(J251*Visualisation!$L$141),"-")</f>
        <v>0</v>
      </c>
      <c r="AJ227" s="21">
        <f>IFERROR((K83*Visualisation!$L$133)+(K104*Visualisation!$L$134)+(K125*Visualisation!$L$135)+(K146*Visualisation!$L$136)+(K167*Visualisation!$L$137)+(K188*Visualisation!$L$138)+(K209*Visualisation!$L$139)+(K230*Visualisation!$L$140)+(K251*Visualisation!$L$141),"-")</f>
        <v>0</v>
      </c>
      <c r="AK227" s="21">
        <f>IFERROR((L83*Visualisation!$L$133)+(L104*Visualisation!$L$134)+(L125*Visualisation!$L$135)+(L146*Visualisation!$L$136)+(L167*Visualisation!$L$137)+(L188*Visualisation!$L$138)+(L209*Visualisation!$L$139)+(L230*Visualisation!$L$140)+(L251*Visualisation!$L$141),"-")</f>
        <v>0</v>
      </c>
      <c r="AL227" s="21">
        <f>IFERROR((M83*Visualisation!$L$133)+(M104*Visualisation!$L$134)+(M125*Visualisation!$L$135)+(M146*Visualisation!$L$136)+(M167*Visualisation!$L$137)+(M188*Visualisation!$L$138)+(M209*Visualisation!$L$139)+(M230*Visualisation!$L$140)+(M251*Visualisation!$L$141),"-")</f>
        <v>0</v>
      </c>
      <c r="AM227" s="21">
        <f>IFERROR((N83*Visualisation!$L$133)+(N104*Visualisation!$L$134)+(N125*Visualisation!$L$135)+(N146*Visualisation!$L$136)+(N167*Visualisation!$L$137)+(N188*Visualisation!$L$138)+(N209*Visualisation!$L$139)+(N230*Visualisation!$L$140)+(N251*Visualisation!$L$141),"-")</f>
        <v>0</v>
      </c>
      <c r="AN227" s="21">
        <f>IFERROR((O83*Visualisation!$L$133)+(O104*Visualisation!$L$134)+(O125*Visualisation!$L$135)+(O146*Visualisation!$L$136)+(O167*Visualisation!$L$137)+(O188*Visualisation!$L$138)+(O209*Visualisation!$L$139)+(O230*Visualisation!$L$140)+(O251*Visualisation!$L$141),"-")</f>
        <v>0</v>
      </c>
      <c r="AO227" s="21">
        <f>IFERROR((P83*Visualisation!$L$133)+(P104*Visualisation!$L$134)+(P125*Visualisation!$L$135)+(P146*Visualisation!$L$136)+(P167*Visualisation!$L$137)+(P188*Visualisation!$L$138)+(P209*Visualisation!$L$139)+(P230*Visualisation!$L$140)+(P251*Visualisation!$L$141),"-")</f>
        <v>0</v>
      </c>
      <c r="AP227" s="21">
        <f>IFERROR((Q83*Visualisation!$L$133)+(Q104*Visualisation!$L$134)+(Q125*Visualisation!$L$135)+(Q146*Visualisation!$L$136)+(Q167*Visualisation!$L$137)+(Q188*Visualisation!$L$138)+(Q209*Visualisation!$L$139)+(Q230*Visualisation!$L$140)+(Q251*Visualisation!$L$141),"-")</f>
        <v>0</v>
      </c>
      <c r="AQ227" s="202">
        <f>IFERROR((R83*Visualisation!$L$133)+(R104*Visualisation!$L$134)+(R125*Visualisation!$L$135)+(R146*Visualisation!$L$136)+(R167*Visualisation!$L$137)+(R188*Visualisation!$L$138)+(R209*Visualisation!$L$139)+(R230*Visualisation!$L$140)+(R251*Visualisation!$L$141),"-")</f>
        <v>0</v>
      </c>
      <c r="AR227" s="21">
        <f t="shared" si="26"/>
        <v>0</v>
      </c>
      <c r="AS227" s="11"/>
      <c r="AT227" s="11"/>
      <c r="AU227" s="11"/>
      <c r="AV227" s="251"/>
      <c r="AW227" s="11"/>
      <c r="AX227" s="1"/>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X227" s="2"/>
      <c r="BY227" s="2"/>
      <c r="BZ227" s="2"/>
      <c r="CD227" s="2"/>
      <c r="DO227" s="253"/>
    </row>
    <row r="228" spans="1:119">
      <c r="A228" s="35" t="s">
        <v>51</v>
      </c>
      <c r="B228" s="159" t="s">
        <v>230</v>
      </c>
      <c r="C228" s="162">
        <f>IF((Visualisation!$E$71-Visualisation!E$71)&gt;0,(1-(EXP(-(((Visualisation!$E$71-Visualisation!E$71)^2)/(2*($T$227^2)))))),0)</f>
        <v>0</v>
      </c>
      <c r="D228" s="162">
        <f>IF((Visualisation!$E$71-Visualisation!F$71)&gt;0,(1-(EXP(-(((Visualisation!$E$71-Visualisation!F$71)^2)/(2*($T$227^2)))))),0)</f>
        <v>0</v>
      </c>
      <c r="E228" s="162">
        <f>IF((Visualisation!$E$71-Visualisation!G$71)&gt;0,(1-(EXP(-(((Visualisation!$E$71-Visualisation!G$71)^2)/(2*($T$227^2)))))),0)</f>
        <v>0</v>
      </c>
      <c r="F228" s="162">
        <f>IF((Visualisation!$E$71-Visualisation!H$71)&gt;0,(1-(EXP(-(((Visualisation!$E$71-Visualisation!H$71)^2)/(2*($T$227^2)))))),0)</f>
        <v>0</v>
      </c>
      <c r="G228" s="162">
        <f>IF((Visualisation!$E$71-Visualisation!I$71)&gt;0,(1-(EXP(-(((Visualisation!$E$71-Visualisation!I$71)^2)/(2*($T$227^2)))))),0)</f>
        <v>0</v>
      </c>
      <c r="H228" s="162">
        <f>IF((Visualisation!$E$71-Visualisation!J$71)&gt;0,(1-(EXP(-(((Visualisation!$E$71-Visualisation!J$71)^2)/(2*($T$227^2)))))),0)</f>
        <v>0</v>
      </c>
      <c r="I228" s="162">
        <f>IF((Visualisation!$E$71-Visualisation!K$71)&gt;0,(1-(EXP(-(((Visualisation!$E$71-Visualisation!K$71)^2)/(2*($T$227^2)))))),0)</f>
        <v>0</v>
      </c>
      <c r="J228" s="162">
        <f>IF((Visualisation!$E$71-Visualisation!L$71)&gt;0,(1-(EXP(-(((Visualisation!$E$71-Visualisation!L$71)^2)/(2*($T$227^2)))))),0)</f>
        <v>0</v>
      </c>
      <c r="K228" s="162">
        <f>IF((Visualisation!$E$71-Visualisation!M$71)&gt;0,(1-(EXP(-(((Visualisation!$E$71-Visualisation!M$71)^2)/(2*($T$227^2)))))),0)</f>
        <v>0</v>
      </c>
      <c r="L228" s="162">
        <f>IF((Visualisation!$E$71-Visualisation!N$71)&gt;0,(1-(EXP(-(((Visualisation!$E$71-Visualisation!N$71)^2)/(2*($T$227^2)))))),0)</f>
        <v>0</v>
      </c>
      <c r="M228" s="162">
        <f>IF((Visualisation!$E$71-Visualisation!O$71)&gt;0,(1-(EXP(-(((Visualisation!$E$71-Visualisation!O$71)^2)/(2*($T$227^2)))))),0)</f>
        <v>0</v>
      </c>
      <c r="N228" s="162">
        <f>IF((Visualisation!$E$71-Visualisation!P$71)&gt;0,(1-(EXP(-(((Visualisation!$E$71-Visualisation!P$71)^2)/(2*($T$227^2)))))),0)</f>
        <v>0</v>
      </c>
      <c r="O228" s="162">
        <f>IF((Visualisation!$E$71-Visualisation!Q$71)&gt;0,(1-(EXP(-(((Visualisation!$E$71-Visualisation!Q$71)^2)/(2*($T$227^2)))))),0)</f>
        <v>0</v>
      </c>
      <c r="P228" s="162">
        <f>IF((Visualisation!$E$71-Visualisation!R$71)&gt;0,(1-(EXP(-(((Visualisation!$E$71-Visualisation!R$71)^2)/(2*($T$227^2)))))),0)</f>
        <v>0</v>
      </c>
      <c r="Q228" s="162">
        <f>IF((Visualisation!$E$71-Visualisation!S$71)&gt;0,(1-(EXP(-(((Visualisation!$E$71-Visualisation!S$71)^2)/(2*($T$227^2)))))),0)</f>
        <v>0</v>
      </c>
      <c r="R228" s="162">
        <f>IF((Visualisation!$E$71-Visualisation!T$71)&gt;0,(1-(EXP(-(((Visualisation!$E$71-Visualisation!T$71)^2)/(2*($T$227^2)))))),0)</f>
        <v>0</v>
      </c>
      <c r="S228" s="19"/>
      <c r="T228" s="19"/>
      <c r="V228" s="1"/>
      <c r="W228" s="249"/>
      <c r="X228" s="2"/>
      <c r="Y228" s="2"/>
      <c r="Z228" s="2"/>
      <c r="AA228" s="188" t="s">
        <v>300</v>
      </c>
      <c r="AB228" s="21">
        <f>IFERROR((C84*Visualisation!$L$133)+(C105*Visualisation!$L$134)+(C126*Visualisation!$L$135)+(C147*Visualisation!$L$136)+(C168*Visualisation!$L$137)+(C189*Visualisation!$L$138)+(C210*Visualisation!$L$139)+(C231*Visualisation!$L$140)+(C252*Visualisation!$L$141),"-")</f>
        <v>0</v>
      </c>
      <c r="AC228" s="21">
        <f>IFERROR((D84*Visualisation!$L$133)+(D105*Visualisation!$L$134)+(D126*Visualisation!$L$135)+(D147*Visualisation!$L$136)+(D168*Visualisation!$L$137)+(D189*Visualisation!$L$138)+(D210*Visualisation!$L$139)+(D231*Visualisation!$L$140)+(D252*Visualisation!$L$141),"-")</f>
        <v>0</v>
      </c>
      <c r="AD228" s="21">
        <f>IFERROR((E84*Visualisation!$L$133)+(E105*Visualisation!$L$134)+(E126*Visualisation!$L$135)+(E147*Visualisation!$L$136)+(E168*Visualisation!$L$137)+(E189*Visualisation!$L$138)+(E210*Visualisation!$L$139)+(E231*Visualisation!$L$140)+(E252*Visualisation!$L$141),"-")</f>
        <v>0</v>
      </c>
      <c r="AE228" s="21">
        <f>IFERROR((F84*Visualisation!$L$133)+(F105*Visualisation!$L$134)+(F126*Visualisation!$L$135)+(F147*Visualisation!$L$136)+(F168*Visualisation!$L$137)+(F189*Visualisation!$L$138)+(F210*Visualisation!$L$139)+(F231*Visualisation!$L$140)+(F252*Visualisation!$L$141),"-")</f>
        <v>0</v>
      </c>
      <c r="AF228" s="21">
        <f>IFERROR((G84*Visualisation!$L$133)+(G105*Visualisation!$L$134)+(G126*Visualisation!$L$135)+(G147*Visualisation!$L$136)+(G168*Visualisation!$L$137)+(G189*Visualisation!$L$138)+(G210*Visualisation!$L$139)+(G231*Visualisation!$L$140)+(G252*Visualisation!$L$141),"-")</f>
        <v>0</v>
      </c>
      <c r="AG228" s="21">
        <f>IFERROR((H84*Visualisation!$L$133)+(H105*Visualisation!$L$134)+(H126*Visualisation!$L$135)+(H147*Visualisation!$L$136)+(H168*Visualisation!$L$137)+(H189*Visualisation!$L$138)+(H210*Visualisation!$L$139)+(H231*Visualisation!$L$140)+(H252*Visualisation!$L$141),"-")</f>
        <v>0</v>
      </c>
      <c r="AH228" s="21">
        <f>IFERROR((I84*Visualisation!$L$133)+(I105*Visualisation!$L$134)+(I126*Visualisation!$L$135)+(I147*Visualisation!$L$136)+(I168*Visualisation!$L$137)+(I189*Visualisation!$L$138)+(I210*Visualisation!$L$139)+(I231*Visualisation!$L$140)+(I252*Visualisation!$L$141),"-")</f>
        <v>0</v>
      </c>
      <c r="AI228" s="21">
        <f>IFERROR((J84*Visualisation!$L$133)+(J105*Visualisation!$L$134)+(J126*Visualisation!$L$135)+(J147*Visualisation!$L$136)+(J168*Visualisation!$L$137)+(J189*Visualisation!$L$138)+(J210*Visualisation!$L$139)+(J231*Visualisation!$L$140)+(J252*Visualisation!$L$141),"-")</f>
        <v>0</v>
      </c>
      <c r="AJ228" s="21">
        <f>IFERROR((K84*Visualisation!$L$133)+(K105*Visualisation!$L$134)+(K126*Visualisation!$L$135)+(K147*Visualisation!$L$136)+(K168*Visualisation!$L$137)+(K189*Visualisation!$L$138)+(K210*Visualisation!$L$139)+(K231*Visualisation!$L$140)+(K252*Visualisation!$L$141),"-")</f>
        <v>0</v>
      </c>
      <c r="AK228" s="21">
        <f>IFERROR((L84*Visualisation!$L$133)+(L105*Visualisation!$L$134)+(L126*Visualisation!$L$135)+(L147*Visualisation!$L$136)+(L168*Visualisation!$L$137)+(L189*Visualisation!$L$138)+(L210*Visualisation!$L$139)+(L231*Visualisation!$L$140)+(L252*Visualisation!$L$141),"-")</f>
        <v>0</v>
      </c>
      <c r="AL228" s="21">
        <f>IFERROR((M84*Visualisation!$L$133)+(M105*Visualisation!$L$134)+(M126*Visualisation!$L$135)+(M147*Visualisation!$L$136)+(M168*Visualisation!$L$137)+(M189*Visualisation!$L$138)+(M210*Visualisation!$L$139)+(M231*Visualisation!$L$140)+(M252*Visualisation!$L$141),"-")</f>
        <v>0</v>
      </c>
      <c r="AM228" s="21">
        <f>IFERROR((N84*Visualisation!$L$133)+(N105*Visualisation!$L$134)+(N126*Visualisation!$L$135)+(N147*Visualisation!$L$136)+(N168*Visualisation!$L$137)+(N189*Visualisation!$L$138)+(N210*Visualisation!$L$139)+(N231*Visualisation!$L$140)+(N252*Visualisation!$L$141),"-")</f>
        <v>0</v>
      </c>
      <c r="AN228" s="21">
        <f>IFERROR((O84*Visualisation!$L$133)+(O105*Visualisation!$L$134)+(O126*Visualisation!$L$135)+(O147*Visualisation!$L$136)+(O168*Visualisation!$L$137)+(O189*Visualisation!$L$138)+(O210*Visualisation!$L$139)+(O231*Visualisation!$L$140)+(O252*Visualisation!$L$141),"-")</f>
        <v>0</v>
      </c>
      <c r="AO228" s="21">
        <f>IFERROR((P84*Visualisation!$L$133)+(P105*Visualisation!$L$134)+(P126*Visualisation!$L$135)+(P147*Visualisation!$L$136)+(P168*Visualisation!$L$137)+(P189*Visualisation!$L$138)+(P210*Visualisation!$L$139)+(P231*Visualisation!$L$140)+(P252*Visualisation!$L$141),"-")</f>
        <v>0</v>
      </c>
      <c r="AP228" s="21">
        <f>IFERROR((Q84*Visualisation!$L$133)+(Q105*Visualisation!$L$134)+(Q126*Visualisation!$L$135)+(Q147*Visualisation!$L$136)+(Q168*Visualisation!$L$137)+(Q189*Visualisation!$L$138)+(Q210*Visualisation!$L$139)+(Q231*Visualisation!$L$140)+(Q252*Visualisation!$L$141),"-")</f>
        <v>0</v>
      </c>
      <c r="AQ228" s="202">
        <f>IFERROR((R84*Visualisation!$L$133)+(R105*Visualisation!$L$134)+(R126*Visualisation!$L$135)+(R147*Visualisation!$L$136)+(R168*Visualisation!$L$137)+(R189*Visualisation!$L$138)+(R210*Visualisation!$L$139)+(R231*Visualisation!$L$140)+(R252*Visualisation!$L$141),"-")</f>
        <v>0</v>
      </c>
      <c r="AR228" s="21">
        <f t="shared" si="26"/>
        <v>0</v>
      </c>
      <c r="AS228" s="11"/>
      <c r="AT228" s="11"/>
      <c r="AU228" s="11"/>
      <c r="AV228" s="251"/>
      <c r="AW228" s="11"/>
      <c r="BC228" s="2"/>
      <c r="BG228" s="2"/>
      <c r="BK228" s="2"/>
      <c r="BO228" s="2"/>
      <c r="BS228" s="2"/>
      <c r="CD228" s="2"/>
      <c r="DO228" s="253"/>
    </row>
    <row r="229" spans="1:119">
      <c r="A229" s="35" t="s">
        <v>151</v>
      </c>
      <c r="B229" s="159" t="s">
        <v>231</v>
      </c>
      <c r="C229" s="163">
        <f>IF((Visualisation!$F$71-Visualisation!E$71)&gt;0,(1-(EXP(-(((Visualisation!$F$71-Visualisation!E$71)^2)/(2*($T$227^2)))))),0)</f>
        <v>0</v>
      </c>
      <c r="D229" s="163">
        <f>IF((Visualisation!$F$71-Visualisation!F$71)&gt;0,(1-(EXP(-(((Visualisation!$F$71-Visualisation!F$71)^2)/(2*($T$227^2)))))),0)</f>
        <v>0</v>
      </c>
      <c r="E229" s="163">
        <f>IF((Visualisation!$F$71-Visualisation!G$71)&gt;0,(1-(EXP(-(((Visualisation!$F$71-Visualisation!G$71)^2)/(2*($T$227^2)))))),0)</f>
        <v>0</v>
      </c>
      <c r="F229" s="163">
        <f>IF((Visualisation!$F$71-Visualisation!H$71)&gt;0,(1-(EXP(-(((Visualisation!$F$71-Visualisation!H$71)^2)/(2*($T$227^2)))))),0)</f>
        <v>0</v>
      </c>
      <c r="G229" s="163">
        <f>IF((Visualisation!$F$71-Visualisation!I$71)&gt;0,(1-(EXP(-(((Visualisation!$F$71-Visualisation!I$71)^2)/(2*($T$227^2)))))),0)</f>
        <v>0</v>
      </c>
      <c r="H229" s="163">
        <f>IF((Visualisation!$F$71-Visualisation!J$71)&gt;0,(1-(EXP(-(((Visualisation!$F$71-Visualisation!J$71)^2)/(2*($T$227^2)))))),0)</f>
        <v>0</v>
      </c>
      <c r="I229" s="163">
        <f>IF((Visualisation!$F$71-Visualisation!K$71)&gt;0,(1-(EXP(-(((Visualisation!$F$71-Visualisation!K$71)^2)/(2*($T$227^2)))))),0)</f>
        <v>0</v>
      </c>
      <c r="J229" s="163">
        <f>IF((Visualisation!$F$71-Visualisation!L$71)&gt;0,(1-(EXP(-(((Visualisation!$F$71-Visualisation!L$71)^2)/(2*($T$227^2)))))),0)</f>
        <v>0</v>
      </c>
      <c r="K229" s="163">
        <f>IF((Visualisation!$F$71-Visualisation!M$71)&gt;0,(1-(EXP(-(((Visualisation!$F$71-Visualisation!M$71)^2)/(2*($T$227^2)))))),0)</f>
        <v>0</v>
      </c>
      <c r="L229" s="163">
        <f>IF((Visualisation!$F$71-Visualisation!N$71)&gt;0,(1-(EXP(-(((Visualisation!$F$71-Visualisation!N$71)^2)/(2*($T$227^2)))))),0)</f>
        <v>0</v>
      </c>
      <c r="M229" s="163">
        <f>IF((Visualisation!$F$71-Visualisation!O$71)&gt;0,(1-(EXP(-(((Visualisation!$F$71-Visualisation!O$71)^2)/(2*($T$227^2)))))),0)</f>
        <v>0</v>
      </c>
      <c r="N229" s="163">
        <f>IF((Visualisation!$F$71-Visualisation!P$71)&gt;0,(1-(EXP(-(((Visualisation!$F$71-Visualisation!P$71)^2)/(2*($T$227^2)))))),0)</f>
        <v>0</v>
      </c>
      <c r="O229" s="163">
        <f>IF((Visualisation!$F$71-Visualisation!Q$71)&gt;0,(1-(EXP(-(((Visualisation!$F$71-Visualisation!Q$71)^2)/(2*($T$227^2)))))),0)</f>
        <v>0</v>
      </c>
      <c r="P229" s="163">
        <f>IF((Visualisation!$F$71-Visualisation!R$71)&gt;0,(1-(EXP(-(((Visualisation!$F$71-Visualisation!R$71)^2)/(2*($T$227^2)))))),0)</f>
        <v>0</v>
      </c>
      <c r="Q229" s="163">
        <f>IF((Visualisation!$F$71-Visualisation!S$71)&gt;0,(1-(EXP(-(((Visualisation!$F$71-Visualisation!S$71)^2)/(2*($T$227^2)))))),0)</f>
        <v>0</v>
      </c>
      <c r="R229" s="163">
        <f>IF((Visualisation!$F$71-Visualisation!T$71)&gt;0,(1-(EXP(-(((Visualisation!$F$71-Visualisation!T$71)^2)/(2*($T$227^2)))))),0)</f>
        <v>0</v>
      </c>
      <c r="V229" s="1"/>
      <c r="W229" s="249"/>
      <c r="X229" s="2"/>
      <c r="Y229" s="2"/>
      <c r="Z229" s="2"/>
      <c r="AA229" s="188" t="s">
        <v>284</v>
      </c>
      <c r="AB229" s="21">
        <f>IFERROR((C85*Visualisation!$L$133)+(C106*Visualisation!$L$134)+(C127*Visualisation!$L$135)+(C148*Visualisation!$L$136)+(C169*Visualisation!$L$137)+(C190*Visualisation!$L$138)+(C211*Visualisation!$L$139)+(C232*Visualisation!$L$140)+(C253*Visualisation!$L$141),"-")</f>
        <v>0</v>
      </c>
      <c r="AC229" s="21">
        <f>IFERROR((D85*Visualisation!$L$133)+(D106*Visualisation!$L$134)+(D127*Visualisation!$L$135)+(D148*Visualisation!$L$136)+(D169*Visualisation!$L$137)+(D190*Visualisation!$L$138)+(D211*Visualisation!$L$139)+(D232*Visualisation!$L$140)+(D253*Visualisation!$L$141),"-")</f>
        <v>0</v>
      </c>
      <c r="AD229" s="21">
        <f>IFERROR((E85*Visualisation!$L$133)+(E106*Visualisation!$L$134)+(E127*Visualisation!$L$135)+(E148*Visualisation!$L$136)+(E169*Visualisation!$L$137)+(E190*Visualisation!$L$138)+(E211*Visualisation!$L$139)+(E232*Visualisation!$L$140)+(E253*Visualisation!$L$141),"-")</f>
        <v>0</v>
      </c>
      <c r="AE229" s="21">
        <f>IFERROR((F85*Visualisation!$L$133)+(F106*Visualisation!$L$134)+(F127*Visualisation!$L$135)+(F148*Visualisation!$L$136)+(F169*Visualisation!$L$137)+(F190*Visualisation!$L$138)+(F211*Visualisation!$L$139)+(F232*Visualisation!$L$140)+(F253*Visualisation!$L$141),"-")</f>
        <v>0</v>
      </c>
      <c r="AF229" s="21">
        <f>IFERROR((G85*Visualisation!$L$133)+(G106*Visualisation!$L$134)+(G127*Visualisation!$L$135)+(G148*Visualisation!$L$136)+(G169*Visualisation!$L$137)+(G190*Visualisation!$L$138)+(G211*Visualisation!$L$139)+(G232*Visualisation!$L$140)+(G253*Visualisation!$L$141),"-")</f>
        <v>0</v>
      </c>
      <c r="AG229" s="21">
        <f>IFERROR((H85*Visualisation!$L$133)+(H106*Visualisation!$L$134)+(H127*Visualisation!$L$135)+(H148*Visualisation!$L$136)+(H169*Visualisation!$L$137)+(H190*Visualisation!$L$138)+(H211*Visualisation!$L$139)+(H232*Visualisation!$L$140)+(H253*Visualisation!$L$141),"-")</f>
        <v>0</v>
      </c>
      <c r="AH229" s="21">
        <f>IFERROR((I85*Visualisation!$L$133)+(I106*Visualisation!$L$134)+(I127*Visualisation!$L$135)+(I148*Visualisation!$L$136)+(I169*Visualisation!$L$137)+(I190*Visualisation!$L$138)+(I211*Visualisation!$L$139)+(I232*Visualisation!$L$140)+(I253*Visualisation!$L$141),"-")</f>
        <v>0</v>
      </c>
      <c r="AI229" s="21">
        <f>IFERROR((J85*Visualisation!$L$133)+(J106*Visualisation!$L$134)+(J127*Visualisation!$L$135)+(J148*Visualisation!$L$136)+(J169*Visualisation!$L$137)+(J190*Visualisation!$L$138)+(J211*Visualisation!$L$139)+(J232*Visualisation!$L$140)+(J253*Visualisation!$L$141),"-")</f>
        <v>0</v>
      </c>
      <c r="AJ229" s="21">
        <f>IFERROR((K85*Visualisation!$L$133)+(K106*Visualisation!$L$134)+(K127*Visualisation!$L$135)+(K148*Visualisation!$L$136)+(K169*Visualisation!$L$137)+(K190*Visualisation!$L$138)+(K211*Visualisation!$L$139)+(K232*Visualisation!$L$140)+(K253*Visualisation!$L$141),"-")</f>
        <v>0</v>
      </c>
      <c r="AK229" s="21">
        <f>IFERROR((L85*Visualisation!$L$133)+(L106*Visualisation!$L$134)+(L127*Visualisation!$L$135)+(L148*Visualisation!$L$136)+(L169*Visualisation!$L$137)+(L190*Visualisation!$L$138)+(L211*Visualisation!$L$139)+(L232*Visualisation!$L$140)+(L253*Visualisation!$L$141),"-")</f>
        <v>0</v>
      </c>
      <c r="AL229" s="21">
        <f>IFERROR((M85*Visualisation!$L$133)+(M106*Visualisation!$L$134)+(M127*Visualisation!$L$135)+(M148*Visualisation!$L$136)+(M169*Visualisation!$L$137)+(M190*Visualisation!$L$138)+(M211*Visualisation!$L$139)+(M232*Visualisation!$L$140)+(M253*Visualisation!$L$141),"-")</f>
        <v>0</v>
      </c>
      <c r="AM229" s="21">
        <f>IFERROR((N85*Visualisation!$L$133)+(N106*Visualisation!$L$134)+(N127*Visualisation!$L$135)+(N148*Visualisation!$L$136)+(N169*Visualisation!$L$137)+(N190*Visualisation!$L$138)+(N211*Visualisation!$L$139)+(N232*Visualisation!$L$140)+(N253*Visualisation!$L$141),"-")</f>
        <v>0</v>
      </c>
      <c r="AN229" s="21">
        <f>IFERROR((O85*Visualisation!$L$133)+(O106*Visualisation!$L$134)+(O127*Visualisation!$L$135)+(O148*Visualisation!$L$136)+(O169*Visualisation!$L$137)+(O190*Visualisation!$L$138)+(O211*Visualisation!$L$139)+(O232*Visualisation!$L$140)+(O253*Visualisation!$L$141),"-")</f>
        <v>0</v>
      </c>
      <c r="AO229" s="21">
        <f>IFERROR((P85*Visualisation!$L$133)+(P106*Visualisation!$L$134)+(P127*Visualisation!$L$135)+(P148*Visualisation!$L$136)+(P169*Visualisation!$L$137)+(P190*Visualisation!$L$138)+(P211*Visualisation!$L$139)+(P232*Visualisation!$L$140)+(P253*Visualisation!$L$141),"-")</f>
        <v>0</v>
      </c>
      <c r="AP229" s="21">
        <f>IFERROR((Q85*Visualisation!$L$133)+(Q106*Visualisation!$L$134)+(Q127*Visualisation!$L$135)+(Q148*Visualisation!$L$136)+(Q169*Visualisation!$L$137)+(Q190*Visualisation!$L$138)+(Q211*Visualisation!$L$139)+(Q232*Visualisation!$L$140)+(Q253*Visualisation!$L$141),"-")</f>
        <v>0</v>
      </c>
      <c r="AQ229" s="202">
        <f>IFERROR((R85*Visualisation!$L$133)+(R106*Visualisation!$L$134)+(R127*Visualisation!$L$135)+(R148*Visualisation!$L$136)+(R169*Visualisation!$L$137)+(R190*Visualisation!$L$138)+(R211*Visualisation!$L$139)+(R232*Visualisation!$L$140)+(R253*Visualisation!$L$141),"-")</f>
        <v>0</v>
      </c>
      <c r="AR229" s="21">
        <f t="shared" si="26"/>
        <v>0</v>
      </c>
      <c r="AS229" s="11"/>
      <c r="AT229" s="11"/>
      <c r="AU229" s="11"/>
      <c r="AV229" s="251"/>
      <c r="AW229" s="11"/>
      <c r="AX229" s="1"/>
      <c r="AY229" s="224" t="s">
        <v>191</v>
      </c>
      <c r="AZ229" s="353" t="s">
        <v>146</v>
      </c>
      <c r="BA229" s="354"/>
      <c r="BB229" s="354"/>
      <c r="BC229" s="2"/>
      <c r="BD229" s="350" t="s">
        <v>145</v>
      </c>
      <c r="BE229" s="351"/>
      <c r="BF229" s="352"/>
      <c r="BG229" s="2"/>
      <c r="BH229" s="350" t="s">
        <v>345</v>
      </c>
      <c r="BI229" s="351"/>
      <c r="BJ229" s="352"/>
      <c r="BK229" s="2"/>
      <c r="BL229" s="350" t="s">
        <v>344</v>
      </c>
      <c r="BM229" s="351"/>
      <c r="BN229" s="352"/>
      <c r="BO229" s="2"/>
      <c r="BP229" s="350" t="s">
        <v>343</v>
      </c>
      <c r="BQ229" s="351"/>
      <c r="BR229" s="352"/>
      <c r="BS229" s="2"/>
      <c r="BT229" s="350" t="s">
        <v>342</v>
      </c>
      <c r="BU229" s="351"/>
      <c r="BV229" s="352"/>
      <c r="BX229" s="350" t="s">
        <v>341</v>
      </c>
      <c r="BY229" s="351"/>
      <c r="BZ229" s="352"/>
      <c r="CB229" s="350" t="s">
        <v>14</v>
      </c>
      <c r="CC229" s="351"/>
      <c r="CD229" s="352"/>
      <c r="CF229" s="350" t="s">
        <v>13</v>
      </c>
      <c r="CG229" s="351"/>
      <c r="CH229" s="352"/>
      <c r="CJ229" s="350" t="s">
        <v>12</v>
      </c>
      <c r="CK229" s="351"/>
      <c r="CL229" s="352"/>
      <c r="CN229" s="350" t="s">
        <v>19</v>
      </c>
      <c r="CO229" s="351"/>
      <c r="CP229" s="352"/>
      <c r="CR229" s="350" t="s">
        <v>47</v>
      </c>
      <c r="CS229" s="351"/>
      <c r="CT229" s="352"/>
      <c r="CV229" s="350" t="s">
        <v>33</v>
      </c>
      <c r="CW229" s="351"/>
      <c r="CX229" s="352"/>
      <c r="CZ229" s="350" t="s">
        <v>32</v>
      </c>
      <c r="DA229" s="351"/>
      <c r="DB229" s="352"/>
      <c r="DD229" s="350" t="s">
        <v>31</v>
      </c>
      <c r="DE229" s="351"/>
      <c r="DF229" s="352"/>
      <c r="DH229" s="350" t="s">
        <v>30</v>
      </c>
      <c r="DI229" s="351"/>
      <c r="DJ229" s="351"/>
      <c r="DO229" s="253"/>
    </row>
    <row r="230" spans="1:119">
      <c r="A230" s="35" t="s">
        <v>293</v>
      </c>
      <c r="B230" s="159" t="s">
        <v>232</v>
      </c>
      <c r="C230" s="163">
        <f>IF((Visualisation!$G$71-Visualisation!E$71)&gt;0,(1-(EXP(-(((Visualisation!$G$71-Visualisation!E$71)^2)/(2*($T$227^2)))))),0)</f>
        <v>0.75376330201659614</v>
      </c>
      <c r="D230" s="163">
        <f>IF((Visualisation!$G$71-Visualisation!F$71)&gt;0,(1-(EXP(-(((Visualisation!$G$71-Visualisation!F$71)^2)/(2*($T$227^2)))))),0)</f>
        <v>0.75376330201659614</v>
      </c>
      <c r="E230" s="163">
        <f>IF((Visualisation!$G$71-Visualisation!G$71)&gt;0,(1-(EXP(-(((Visualisation!$G$71-Visualisation!G$71)^2)/(2*($T$227^2)))))),0)</f>
        <v>0</v>
      </c>
      <c r="F230" s="163">
        <f>IF((Visualisation!$G$71-Visualisation!H$71)&gt;0,(1-(EXP(-(((Visualisation!$G$71-Visualisation!H$71)^2)/(2*($T$227^2)))))),0)</f>
        <v>0.75376330201659614</v>
      </c>
      <c r="G230" s="163">
        <f>IF((Visualisation!$G$71-Visualisation!I$71)&gt;0,(1-(EXP(-(((Visualisation!$G$71-Visualisation!I$71)^2)/(2*($T$227^2)))))),0)</f>
        <v>0.75376330201659614</v>
      </c>
      <c r="H230" s="163">
        <f>IF((Visualisation!$G$71-Visualisation!J$71)&gt;0,(1-(EXP(-(((Visualisation!$G$71-Visualisation!J$71)^2)/(2*($T$227^2)))))),0)</f>
        <v>0</v>
      </c>
      <c r="I230" s="163">
        <f>IF((Visualisation!$G$71-Visualisation!K$71)&gt;0,(1-(EXP(-(((Visualisation!$G$71-Visualisation!K$71)^2)/(2*($T$227^2)))))),0)</f>
        <v>0.75376330201659614</v>
      </c>
      <c r="J230" s="163">
        <f>IF((Visualisation!$G$71-Visualisation!L$71)&gt;0,(1-(EXP(-(((Visualisation!$G$71-Visualisation!L$71)^2)/(2*($T$227^2)))))),0)</f>
        <v>0.75376330201659614</v>
      </c>
      <c r="K230" s="163">
        <f>IF((Visualisation!$G$71-Visualisation!M$71)&gt;0,(1-(EXP(-(((Visualisation!$G$71-Visualisation!M$71)^2)/(2*($T$227^2)))))),0)</f>
        <v>7.8824012870172266E-3</v>
      </c>
      <c r="L230" s="163">
        <f>IF((Visualisation!$G$71-Visualisation!N$71)&gt;0,(1-(EXP(-(((Visualisation!$G$71-Visualisation!N$71)^2)/(2*($T$227^2)))))),0)</f>
        <v>0.75376330201659614</v>
      </c>
      <c r="M230" s="163">
        <f>IF((Visualisation!$G$71-Visualisation!O$71)&gt;0,(1-(EXP(-(((Visualisation!$G$71-Visualisation!O$71)^2)/(2*($T$227^2)))))),0)</f>
        <v>0.75376330201659614</v>
      </c>
      <c r="N230" s="163">
        <f>IF((Visualisation!$G$71-Visualisation!P$71)&gt;0,(1-(EXP(-(((Visualisation!$G$71-Visualisation!P$71)^2)/(2*($T$227^2)))))),0)</f>
        <v>4.6716758854066232E-3</v>
      </c>
      <c r="O230" s="163">
        <f>IF((Visualisation!$G$71-Visualisation!Q$71)&gt;0,(1-(EXP(-(((Visualisation!$G$71-Visualisation!Q$71)^2)/(2*($T$227^2)))))),0)</f>
        <v>0</v>
      </c>
      <c r="P230" s="163">
        <f>IF((Visualisation!$G$71-Visualisation!R$71)&gt;0,(1-(EXP(-(((Visualisation!$G$71-Visualisation!R$71)^2)/(2*($T$227^2)))))),0)</f>
        <v>0.75376330201659614</v>
      </c>
      <c r="Q230" s="163">
        <f>IF((Visualisation!$G$71-Visualisation!S$71)&gt;0,(1-(EXP(-(((Visualisation!$G$71-Visualisation!S$71)^2)/(2*($T$227^2)))))),0)</f>
        <v>0</v>
      </c>
      <c r="R230" s="163">
        <f>IF((Visualisation!$G$71-Visualisation!T$71)&gt;0,(1-(EXP(-(((Visualisation!$G$71-Visualisation!T$71)^2)/(2*($T$227^2)))))),0)</f>
        <v>0</v>
      </c>
      <c r="W230" s="254"/>
      <c r="X230" s="2"/>
      <c r="Y230" s="2"/>
      <c r="Z230" s="2"/>
      <c r="AA230" s="188" t="s">
        <v>285</v>
      </c>
      <c r="AB230" s="21">
        <f>IFERROR((C86*Visualisation!$L$133)+(C107*Visualisation!$L$134)+(C128*Visualisation!$L$135)+(C149*Visualisation!$L$136)+(C170*Visualisation!$L$137)+(C191*Visualisation!$L$138)+(C212*Visualisation!$L$139)+(C233*Visualisation!$L$140)+(C254*Visualisation!$L$141),"-")</f>
        <v>0</v>
      </c>
      <c r="AC230" s="21">
        <f>IFERROR((D86*Visualisation!$L$133)+(D107*Visualisation!$L$134)+(D128*Visualisation!$L$135)+(D149*Visualisation!$L$136)+(D170*Visualisation!$L$137)+(D191*Visualisation!$L$138)+(D212*Visualisation!$L$139)+(D233*Visualisation!$L$140)+(D254*Visualisation!$L$141),"-")</f>
        <v>0</v>
      </c>
      <c r="AD230" s="21">
        <f>IFERROR((E86*Visualisation!$L$133)+(E107*Visualisation!$L$134)+(E128*Visualisation!$L$135)+(E149*Visualisation!$L$136)+(E170*Visualisation!$L$137)+(E191*Visualisation!$L$138)+(E212*Visualisation!$L$139)+(E233*Visualisation!$L$140)+(E254*Visualisation!$L$141),"-")</f>
        <v>0</v>
      </c>
      <c r="AE230" s="21">
        <f>IFERROR((F86*Visualisation!$L$133)+(F107*Visualisation!$L$134)+(F128*Visualisation!$L$135)+(F149*Visualisation!$L$136)+(F170*Visualisation!$L$137)+(F191*Visualisation!$L$138)+(F212*Visualisation!$L$139)+(F233*Visualisation!$L$140)+(F254*Visualisation!$L$141),"-")</f>
        <v>0</v>
      </c>
      <c r="AF230" s="21">
        <f>IFERROR((G86*Visualisation!$L$133)+(G107*Visualisation!$L$134)+(G128*Visualisation!$L$135)+(G149*Visualisation!$L$136)+(G170*Visualisation!$L$137)+(G191*Visualisation!$L$138)+(G212*Visualisation!$L$139)+(G233*Visualisation!$L$140)+(G254*Visualisation!$L$141),"-")</f>
        <v>0</v>
      </c>
      <c r="AG230" s="21">
        <f>IFERROR((H86*Visualisation!$L$133)+(H107*Visualisation!$L$134)+(H128*Visualisation!$L$135)+(H149*Visualisation!$L$136)+(H170*Visualisation!$L$137)+(H191*Visualisation!$L$138)+(H212*Visualisation!$L$139)+(H233*Visualisation!$L$140)+(H254*Visualisation!$L$141),"-")</f>
        <v>0</v>
      </c>
      <c r="AH230" s="21">
        <f>IFERROR((I86*Visualisation!$L$133)+(I107*Visualisation!$L$134)+(I128*Visualisation!$L$135)+(I149*Visualisation!$L$136)+(I170*Visualisation!$L$137)+(I191*Visualisation!$L$138)+(I212*Visualisation!$L$139)+(I233*Visualisation!$L$140)+(I254*Visualisation!$L$141),"-")</f>
        <v>0</v>
      </c>
      <c r="AI230" s="21">
        <f>IFERROR((J86*Visualisation!$L$133)+(J107*Visualisation!$L$134)+(J128*Visualisation!$L$135)+(J149*Visualisation!$L$136)+(J170*Visualisation!$L$137)+(J191*Visualisation!$L$138)+(J212*Visualisation!$L$139)+(J233*Visualisation!$L$140)+(J254*Visualisation!$L$141),"-")</f>
        <v>0</v>
      </c>
      <c r="AJ230" s="21">
        <f>IFERROR((K86*Visualisation!$L$133)+(K107*Visualisation!$L$134)+(K128*Visualisation!$L$135)+(K149*Visualisation!$L$136)+(K170*Visualisation!$L$137)+(K191*Visualisation!$L$138)+(K212*Visualisation!$L$139)+(K233*Visualisation!$L$140)+(K254*Visualisation!$L$141),"-")</f>
        <v>0</v>
      </c>
      <c r="AK230" s="21">
        <f>IFERROR((L86*Visualisation!$L$133)+(L107*Visualisation!$L$134)+(L128*Visualisation!$L$135)+(L149*Visualisation!$L$136)+(L170*Visualisation!$L$137)+(L191*Visualisation!$L$138)+(L212*Visualisation!$L$139)+(L233*Visualisation!$L$140)+(L254*Visualisation!$L$141),"-")</f>
        <v>0</v>
      </c>
      <c r="AL230" s="21">
        <f>IFERROR((M86*Visualisation!$L$133)+(M107*Visualisation!$L$134)+(M128*Visualisation!$L$135)+(M149*Visualisation!$L$136)+(M170*Visualisation!$L$137)+(M191*Visualisation!$L$138)+(M212*Visualisation!$L$139)+(M233*Visualisation!$L$140)+(M254*Visualisation!$L$141),"-")</f>
        <v>0</v>
      </c>
      <c r="AM230" s="21">
        <f>IFERROR((N86*Visualisation!$L$133)+(N107*Visualisation!$L$134)+(N128*Visualisation!$L$135)+(N149*Visualisation!$L$136)+(N170*Visualisation!$L$137)+(N191*Visualisation!$L$138)+(N212*Visualisation!$L$139)+(N233*Visualisation!$L$140)+(N254*Visualisation!$L$141),"-")</f>
        <v>0</v>
      </c>
      <c r="AN230" s="21">
        <f>IFERROR((O86*Visualisation!$L$133)+(O107*Visualisation!$L$134)+(O128*Visualisation!$L$135)+(O149*Visualisation!$L$136)+(O170*Visualisation!$L$137)+(O191*Visualisation!$L$138)+(O212*Visualisation!$L$139)+(O233*Visualisation!$L$140)+(O254*Visualisation!$L$141),"-")</f>
        <v>0</v>
      </c>
      <c r="AO230" s="21">
        <f>IFERROR((P86*Visualisation!$L$133)+(P107*Visualisation!$L$134)+(P128*Visualisation!$L$135)+(P149*Visualisation!$L$136)+(P170*Visualisation!$L$137)+(P191*Visualisation!$L$138)+(P212*Visualisation!$L$139)+(P233*Visualisation!$L$140)+(P254*Visualisation!$L$141),"-")</f>
        <v>0</v>
      </c>
      <c r="AP230" s="21">
        <f>IFERROR((Q86*Visualisation!$L$133)+(Q107*Visualisation!$L$134)+(Q128*Visualisation!$L$135)+(Q149*Visualisation!$L$136)+(Q170*Visualisation!$L$137)+(Q191*Visualisation!$L$138)+(Q212*Visualisation!$L$139)+(Q233*Visualisation!$L$140)+(Q254*Visualisation!$L$141),"-")</f>
        <v>0</v>
      </c>
      <c r="AQ230" s="202">
        <f>IFERROR((R86*Visualisation!$L$133)+(R107*Visualisation!$L$134)+(R128*Visualisation!$L$135)+(R149*Visualisation!$L$136)+(R170*Visualisation!$L$137)+(R191*Visualisation!$L$138)+(R212*Visualisation!$L$139)+(R233*Visualisation!$L$140)+(R254*Visualisation!$L$141),"-")</f>
        <v>0</v>
      </c>
      <c r="AR230" s="21">
        <f t="shared" si="26"/>
        <v>0</v>
      </c>
      <c r="AS230" s="1"/>
      <c r="AT230" s="1"/>
      <c r="AU230" s="1"/>
      <c r="AV230" s="249"/>
      <c r="AX230" s="11"/>
      <c r="AY230" s="206" t="s">
        <v>262</v>
      </c>
      <c r="AZ230" s="216" t="s">
        <v>65</v>
      </c>
      <c r="BA230" s="216" t="s">
        <v>66</v>
      </c>
      <c r="BB230" s="270" t="s">
        <v>67</v>
      </c>
      <c r="BC230" s="2"/>
      <c r="BD230" s="223" t="s">
        <v>68</v>
      </c>
      <c r="BE230" s="216" t="s">
        <v>69</v>
      </c>
      <c r="BF230" s="270" t="s">
        <v>286</v>
      </c>
      <c r="BG230" s="2"/>
      <c r="BH230" s="223" t="s">
        <v>287</v>
      </c>
      <c r="BI230" s="216" t="s">
        <v>288</v>
      </c>
      <c r="BJ230" s="270" t="s">
        <v>289</v>
      </c>
      <c r="BK230" s="2"/>
      <c r="BL230" s="223" t="s">
        <v>124</v>
      </c>
      <c r="BM230" s="216" t="s">
        <v>125</v>
      </c>
      <c r="BN230" s="270" t="s">
        <v>336</v>
      </c>
      <c r="BO230" s="2"/>
      <c r="BP230" s="223" t="s">
        <v>223</v>
      </c>
      <c r="BQ230" s="216" t="s">
        <v>224</v>
      </c>
      <c r="BR230" s="270" t="s">
        <v>225</v>
      </c>
      <c r="BS230" s="2"/>
      <c r="BT230" s="223" t="s">
        <v>226</v>
      </c>
      <c r="BU230" s="216" t="s">
        <v>227</v>
      </c>
      <c r="BV230" s="270" t="s">
        <v>228</v>
      </c>
      <c r="BX230" s="223" t="s">
        <v>229</v>
      </c>
      <c r="BY230" s="216" t="s">
        <v>373</v>
      </c>
      <c r="BZ230" s="270" t="s">
        <v>374</v>
      </c>
      <c r="CB230" s="223" t="s">
        <v>375</v>
      </c>
      <c r="CC230" s="216" t="s">
        <v>376</v>
      </c>
      <c r="CD230" s="270" t="s">
        <v>377</v>
      </c>
      <c r="CF230" s="223" t="s">
        <v>208</v>
      </c>
      <c r="CG230" s="216" t="s">
        <v>209</v>
      </c>
      <c r="CH230" s="270" t="s">
        <v>210</v>
      </c>
      <c r="CJ230" s="274" t="s">
        <v>15</v>
      </c>
      <c r="CK230" s="217" t="s">
        <v>126</v>
      </c>
      <c r="CL230" s="270" t="s">
        <v>237</v>
      </c>
      <c r="CN230" s="274" t="s">
        <v>238</v>
      </c>
      <c r="CO230" s="217" t="s">
        <v>239</v>
      </c>
      <c r="CP230" s="270" t="s">
        <v>240</v>
      </c>
      <c r="CR230" s="274" t="s">
        <v>241</v>
      </c>
      <c r="CS230" s="217" t="s">
        <v>54</v>
      </c>
      <c r="CT230" s="270" t="s">
        <v>20</v>
      </c>
      <c r="CV230" s="274" t="s">
        <v>21</v>
      </c>
      <c r="CW230" s="217" t="s">
        <v>22</v>
      </c>
      <c r="CX230" s="270" t="s">
        <v>23</v>
      </c>
      <c r="CZ230" s="274" t="s">
        <v>24</v>
      </c>
      <c r="DA230" s="217" t="s">
        <v>127</v>
      </c>
      <c r="DB230" s="270" t="s">
        <v>115</v>
      </c>
      <c r="DD230" s="223" t="s">
        <v>147</v>
      </c>
      <c r="DE230" s="216" t="s">
        <v>28</v>
      </c>
      <c r="DF230" s="270" t="s">
        <v>2</v>
      </c>
      <c r="DH230" s="223" t="s">
        <v>3</v>
      </c>
      <c r="DI230" s="216" t="s">
        <v>4</v>
      </c>
      <c r="DJ230" s="217" t="s">
        <v>64</v>
      </c>
      <c r="DO230" s="253"/>
    </row>
    <row r="231" spans="1:119" ht="15.75">
      <c r="A231" s="35" t="s">
        <v>243</v>
      </c>
      <c r="B231" s="159" t="s">
        <v>233</v>
      </c>
      <c r="C231" s="163">
        <f>IF((Visualisation!$H$71-Visualisation!E$71)&gt;0,(1-(EXP(-(((Visualisation!$H$71-Visualisation!E$71)^2)/(2*($T$227^2)))))),0)</f>
        <v>0</v>
      </c>
      <c r="D231" s="163">
        <f>IF((Visualisation!$H$71-Visualisation!F$71)&gt;0,(1-(EXP(-(((Visualisation!$H$71-Visualisation!F$71)^2)/(2*($T$227^2)))))),0)</f>
        <v>0</v>
      </c>
      <c r="E231" s="163">
        <f>IF((Visualisation!$H$71-Visualisation!G$71)&gt;0,(1-(EXP(-(((Visualisation!$H$71-Visualisation!G$71)^2)/(2*($T$227^2)))))),0)</f>
        <v>0</v>
      </c>
      <c r="F231" s="163">
        <f>IF((Visualisation!$H$71-Visualisation!H$71)&gt;0,(1-(EXP(-(((Visualisation!$H$71-Visualisation!H$71)^2)/(2*($T$227^2)))))),0)</f>
        <v>0</v>
      </c>
      <c r="G231" s="163">
        <f>IF((Visualisation!$H$71-Visualisation!I$71)&gt;0,(1-(EXP(-(((Visualisation!$H$71-Visualisation!I$71)^2)/(2*($T$227^2)))))),0)</f>
        <v>0</v>
      </c>
      <c r="H231" s="163">
        <f>IF((Visualisation!$H$71-Visualisation!J$71)&gt;0,(1-(EXP(-(((Visualisation!$H$71-Visualisation!J$71)^2)/(2*($T$227^2)))))),0)</f>
        <v>0</v>
      </c>
      <c r="I231" s="163">
        <f>IF((Visualisation!$H$71-Visualisation!K$71)&gt;0,(1-(EXP(-(((Visualisation!$H$71-Visualisation!K$71)^2)/(2*($T$227^2)))))),0)</f>
        <v>0</v>
      </c>
      <c r="J231" s="163">
        <f>IF((Visualisation!$H$71-Visualisation!L$71)&gt;0,(1-(EXP(-(((Visualisation!$H$71-Visualisation!L$71)^2)/(2*($T$227^2)))))),0)</f>
        <v>0</v>
      </c>
      <c r="K231" s="163">
        <f>IF((Visualisation!$H$71-Visualisation!M$71)&gt;0,(1-(EXP(-(((Visualisation!$H$71-Visualisation!M$71)^2)/(2*($T$227^2)))))),0)</f>
        <v>0</v>
      </c>
      <c r="L231" s="163">
        <f>IF((Visualisation!$H$71-Visualisation!N$71)&gt;0,(1-(EXP(-(((Visualisation!$H$71-Visualisation!N$71)^2)/(2*($T$227^2)))))),0)</f>
        <v>0</v>
      </c>
      <c r="M231" s="163">
        <f>IF((Visualisation!$H$71-Visualisation!O$71)&gt;0,(1-(EXP(-(((Visualisation!$H$71-Visualisation!O$71)^2)/(2*($T$227^2)))))),0)</f>
        <v>0</v>
      </c>
      <c r="N231" s="163">
        <f>IF((Visualisation!$H$71-Visualisation!P$71)&gt;0,(1-(EXP(-(((Visualisation!$H$71-Visualisation!P$71)^2)/(2*($T$227^2)))))),0)</f>
        <v>0</v>
      </c>
      <c r="O231" s="163">
        <f>IF((Visualisation!$H$71-Visualisation!Q$71)&gt;0,(1-(EXP(-(((Visualisation!$H$71-Visualisation!Q$71)^2)/(2*($T$227^2)))))),0)</f>
        <v>0</v>
      </c>
      <c r="P231" s="163">
        <f>IF((Visualisation!$H$71-Visualisation!R$71)&gt;0,(1-(EXP(-(((Visualisation!$H$71-Visualisation!R$71)^2)/(2*($T$227^2)))))),0)</f>
        <v>0</v>
      </c>
      <c r="Q231" s="163">
        <f>IF((Visualisation!$H$71-Visualisation!S$71)&gt;0,(1-(EXP(-(((Visualisation!$H$71-Visualisation!S$71)^2)/(2*($T$227^2)))))),0)</f>
        <v>0</v>
      </c>
      <c r="R231" s="163">
        <f>IF((Visualisation!$H$71-Visualisation!T$71)&gt;0,(1-(EXP(-(((Visualisation!$H$71-Visualisation!T$71)^2)/(2*($T$227^2)))))),0)</f>
        <v>0</v>
      </c>
      <c r="W231" s="254"/>
      <c r="X231" s="2"/>
      <c r="Y231" s="2"/>
      <c r="Z231" s="2"/>
      <c r="AA231" s="188" t="s">
        <v>362</v>
      </c>
      <c r="AB231" s="21">
        <f>IFERROR((C87*Visualisation!$L$133)+(C108*Visualisation!$L$134)+(C129*Visualisation!$L$135)+(C150*Visualisation!$L$136)+(C171*Visualisation!$L$137)+(C192*Visualisation!$L$138)+(C213*Visualisation!$L$139)+(C234*Visualisation!$L$140)+(C255*Visualisation!$L$141),"-")</f>
        <v>0</v>
      </c>
      <c r="AC231" s="21">
        <f>IFERROR((D87*Visualisation!$L$133)+(D108*Visualisation!$L$134)+(D129*Visualisation!$L$135)+(D150*Visualisation!$L$136)+(D171*Visualisation!$L$137)+(D192*Visualisation!$L$138)+(D213*Visualisation!$L$139)+(D234*Visualisation!$L$140)+(D255*Visualisation!$L$141),"-")</f>
        <v>0</v>
      </c>
      <c r="AD231" s="21">
        <f>IFERROR((E87*Visualisation!$L$133)+(E108*Visualisation!$L$134)+(E129*Visualisation!$L$135)+(E150*Visualisation!$L$136)+(E171*Visualisation!$L$137)+(E192*Visualisation!$L$138)+(E213*Visualisation!$L$139)+(E234*Visualisation!$L$140)+(E255*Visualisation!$L$141),"-")</f>
        <v>0</v>
      </c>
      <c r="AE231" s="21">
        <f>IFERROR((F87*Visualisation!$L$133)+(F108*Visualisation!$L$134)+(F129*Visualisation!$L$135)+(F150*Visualisation!$L$136)+(F171*Visualisation!$L$137)+(F192*Visualisation!$L$138)+(F213*Visualisation!$L$139)+(F234*Visualisation!$L$140)+(F255*Visualisation!$L$141),"-")</f>
        <v>0</v>
      </c>
      <c r="AF231" s="21">
        <f>IFERROR((G87*Visualisation!$L$133)+(G108*Visualisation!$L$134)+(G129*Visualisation!$L$135)+(G150*Visualisation!$L$136)+(G171*Visualisation!$L$137)+(G192*Visualisation!$L$138)+(G213*Visualisation!$L$139)+(G234*Visualisation!$L$140)+(G255*Visualisation!$L$141),"-")</f>
        <v>0</v>
      </c>
      <c r="AG231" s="21">
        <f>IFERROR((H87*Visualisation!$L$133)+(H108*Visualisation!$L$134)+(H129*Visualisation!$L$135)+(H150*Visualisation!$L$136)+(H171*Visualisation!$L$137)+(H192*Visualisation!$L$138)+(H213*Visualisation!$L$139)+(H234*Visualisation!$L$140)+(H255*Visualisation!$L$141),"-")</f>
        <v>0</v>
      </c>
      <c r="AH231" s="21">
        <f>IFERROR((I87*Visualisation!$L$133)+(I108*Visualisation!$L$134)+(I129*Visualisation!$L$135)+(I150*Visualisation!$L$136)+(I171*Visualisation!$L$137)+(I192*Visualisation!$L$138)+(I213*Visualisation!$L$139)+(I234*Visualisation!$L$140)+(I255*Visualisation!$L$141),"-")</f>
        <v>0</v>
      </c>
      <c r="AI231" s="21">
        <f>IFERROR((J87*Visualisation!$L$133)+(J108*Visualisation!$L$134)+(J129*Visualisation!$L$135)+(J150*Visualisation!$L$136)+(J171*Visualisation!$L$137)+(J192*Visualisation!$L$138)+(J213*Visualisation!$L$139)+(J234*Visualisation!$L$140)+(J255*Visualisation!$L$141),"-")</f>
        <v>0</v>
      </c>
      <c r="AJ231" s="21">
        <f>IFERROR((K87*Visualisation!$L$133)+(K108*Visualisation!$L$134)+(K129*Visualisation!$L$135)+(K150*Visualisation!$L$136)+(K171*Visualisation!$L$137)+(K192*Visualisation!$L$138)+(K213*Visualisation!$L$139)+(K234*Visualisation!$L$140)+(K255*Visualisation!$L$141),"-")</f>
        <v>0</v>
      </c>
      <c r="AK231" s="21">
        <f>IFERROR((L87*Visualisation!$L$133)+(L108*Visualisation!$L$134)+(L129*Visualisation!$L$135)+(L150*Visualisation!$L$136)+(L171*Visualisation!$L$137)+(L192*Visualisation!$L$138)+(L213*Visualisation!$L$139)+(L234*Visualisation!$L$140)+(L255*Visualisation!$L$141),"-")</f>
        <v>0</v>
      </c>
      <c r="AL231" s="21">
        <f>IFERROR((M87*Visualisation!$L$133)+(M108*Visualisation!$L$134)+(M129*Visualisation!$L$135)+(M150*Visualisation!$L$136)+(M171*Visualisation!$L$137)+(M192*Visualisation!$L$138)+(M213*Visualisation!$L$139)+(M234*Visualisation!$L$140)+(M255*Visualisation!$L$141),"-")</f>
        <v>0</v>
      </c>
      <c r="AM231" s="21">
        <f>IFERROR((N87*Visualisation!$L$133)+(N108*Visualisation!$L$134)+(N129*Visualisation!$L$135)+(N150*Visualisation!$L$136)+(N171*Visualisation!$L$137)+(N192*Visualisation!$L$138)+(N213*Visualisation!$L$139)+(N234*Visualisation!$L$140)+(N255*Visualisation!$L$141),"-")</f>
        <v>0</v>
      </c>
      <c r="AN231" s="21">
        <f>IFERROR((O87*Visualisation!$L$133)+(O108*Visualisation!$L$134)+(O129*Visualisation!$L$135)+(O150*Visualisation!$L$136)+(O171*Visualisation!$L$137)+(O192*Visualisation!$L$138)+(O213*Visualisation!$L$139)+(O234*Visualisation!$L$140)+(O255*Visualisation!$L$141),"-")</f>
        <v>0</v>
      </c>
      <c r="AO231" s="21">
        <f>IFERROR((P87*Visualisation!$L$133)+(P108*Visualisation!$L$134)+(P129*Visualisation!$L$135)+(P150*Visualisation!$L$136)+(P171*Visualisation!$L$137)+(P192*Visualisation!$L$138)+(P213*Visualisation!$L$139)+(P234*Visualisation!$L$140)+(P255*Visualisation!$L$141),"-")</f>
        <v>0</v>
      </c>
      <c r="AP231" s="21">
        <f>IFERROR((Q87*Visualisation!$L$133)+(Q108*Visualisation!$L$134)+(Q129*Visualisation!$L$135)+(Q150*Visualisation!$L$136)+(Q171*Visualisation!$L$137)+(Q192*Visualisation!$L$138)+(Q213*Visualisation!$L$139)+(Q234*Visualisation!$L$140)+(Q255*Visualisation!$L$141),"-")</f>
        <v>0</v>
      </c>
      <c r="AQ231" s="202">
        <f>IFERROR((R87*Visualisation!$L$133)+(R108*Visualisation!$L$134)+(R129*Visualisation!$L$135)+(R150*Visualisation!$L$136)+(R171*Visualisation!$L$137)+(R192*Visualisation!$L$138)+(R213*Visualisation!$L$139)+(R234*Visualisation!$L$140)+(R255*Visualisation!$L$141),"-")</f>
        <v>0</v>
      </c>
      <c r="AR231" s="21">
        <f t="shared" si="26"/>
        <v>0</v>
      </c>
      <c r="AS231" s="1"/>
      <c r="AT231" s="1"/>
      <c r="AU231" s="1"/>
      <c r="AV231" s="249"/>
      <c r="AX231" s="11"/>
      <c r="AY231" s="225" t="s">
        <v>254</v>
      </c>
      <c r="AZ231" s="21">
        <f>(($C$81*Visualisation!$V$133)+($C$82*Visualisation!$V$133)+($C$83*Visualisation!$V$133)+($C$84*Visualisation!$V$133)+($C$85*Visualisation!$V$133)+($C$86*Visualisation!$V$133)+($C$87*Visualisation!$V$133)+($C$88*Visualisation!$V$133)+($C$89*Visualisation!$V$133)+($C$90*Visualisation!$V$133)+($C$91*Visualisation!$V$133)+($C$92*Visualisation!$V$133)+($C$93*Visualisation!$V$133)+($C$94*Visualisation!$V$133)+($C$95*Visualisation!$V$133)+($C$96*Visualisation!$V$133))*$BD$86</f>
        <v>0</v>
      </c>
      <c r="BA231" s="21">
        <f>($C$81*Visualisation!$V$133)+($D$81*Visualisation!$V$133)+($E$81*Visualisation!$V$133)+($F$81*Visualisation!$V$133)+($G$81*Visualisation!$V$133)+($H$81*Visualisation!$V$133)+($I$81*Visualisation!$V$133)+($J$81*Visualisation!$V$133)+($K$81*Visualisation!$V$133)+($L$81*Visualisation!$V$133)+($M$81*Visualisation!$V$133)+($N$81*Visualisation!$V$133)+($O$81*Visualisation!$V$133)+($P$81*Visualisation!$V$133)+($Q$81*Visualisation!$V$133)+($R$81*Visualisation!$V$133)</f>
        <v>0</v>
      </c>
      <c r="BB231" s="21"/>
      <c r="BC231" s="21"/>
      <c r="BD231" s="21">
        <f>(($D$81*Visualisation!$V$133)+($D$82*Visualisation!$V$133)+($D$83*Visualisation!$V$133)+($D$84*Visualisation!$V$133)+($D$85*Visualisation!$V$133)+($D$86*Visualisation!$V$133)+($D$87*Visualisation!$V$133)+($D$88*Visualisation!$V$133)+($D$89*Visualisation!$V$133)+($D$90*Visualisation!$V$133)+($D$91*Visualisation!$V$133)+($D$92*Visualisation!$V$133)+($D$93*Visualisation!$V$133)+($D$94*Visualisation!$V$133)+($D$95*Visualisation!$V$133)+($D$96*Visualisation!$V$133))*$BD$86</f>
        <v>0</v>
      </c>
      <c r="BE231" s="21">
        <f>($C$82*Visualisation!$V$133)+($D$82*Visualisation!$V$133)+($E$82*Visualisation!$V$133)+($F$82*Visualisation!$V$133)+($G$82*Visualisation!$V$133)+($H$82*Visualisation!$V$133)+($I$82*Visualisation!$V$133)+($J$82*Visualisation!$V$133)+($K$82*Visualisation!$V$133)+($L$82*Visualisation!$V$133)+($M$82*Visualisation!$V$133)+($N$82*Visualisation!$V$133)+($O$82*Visualisation!$V$133)+($P$82*Visualisation!$V$133)+($Q$82*Visualisation!$V$133)+($R$82*Visualisation!$V$133)</f>
        <v>0</v>
      </c>
      <c r="BF231" s="21"/>
      <c r="BG231" s="21"/>
      <c r="BH231" s="21">
        <f>(($E$81*Visualisation!$V$133)+($E$82*Visualisation!$V$133)+($E$83*Visualisation!$V$133)+($E$84*Visualisation!$V$133)+($E$85*Visualisation!$V$133)+($E$86*Visualisation!$V$133)+($E$87*Visualisation!$V$133)+($E$88*Visualisation!$V$133)+($E$89*Visualisation!$V$133)+($E$90*Visualisation!$V$133)+($E$91*Visualisation!$V$133)+($E$92*Visualisation!$V$133)+($E$93*Visualisation!$V$133)+($E$94*Visualisation!$V$133)+($E$95*Visualisation!$V$133)+($E$96*Visualisation!$V$133))*$BD$86</f>
        <v>0</v>
      </c>
      <c r="BI231" s="21">
        <f>($C$83*Visualisation!$V$133)+($D$83*Visualisation!$V$133)+($E$83*Visualisation!$V$133)+($F$83*Visualisation!$V$133)+($G$83*Visualisation!$V$133)+($H$83*Visualisation!$V$133)+($I$83*Visualisation!$V$133)+($J$83*Visualisation!$V$133)+($K$83*Visualisation!$V$133)+($L$83*Visualisation!$V$133)+($M$83*Visualisation!$V$133)+($N$83*Visualisation!$V$133)+($O$83*Visualisation!$V$133)+($P$83*Visualisation!$V$133)+($Q$83*Visualisation!$V$133)+($R$83*Visualisation!$V$133)</f>
        <v>0</v>
      </c>
      <c r="BJ231" s="21"/>
      <c r="BK231" s="21"/>
      <c r="BL231" s="21">
        <f>(($F$81*Visualisation!$V$133)+($F$82*Visualisation!$V$133)+($F$83*Visualisation!$V$133)+($F$84*Visualisation!$V$133)+($F$85*Visualisation!$V$133)+($F$86*Visualisation!$V$133)+($F$87*Visualisation!$V$133)+($F$88*Visualisation!$V$133)+($F$89*Visualisation!$V$133)+($F$90*Visualisation!$V$133)+($F$91*Visualisation!$V$133)+($F$92*Visualisation!$V$133)+($F$93*Visualisation!$V$133)+($F$94*Visualisation!$V$133)+($F$95*Visualisation!$V$133)+($F$96*Visualisation!$V$133))*$BD$86</f>
        <v>0</v>
      </c>
      <c r="BM231" s="21">
        <f>($C$84*Visualisation!$V$133)+($D$84*Visualisation!$V$133)+($E$84*Visualisation!$V$133)+($F$84*Visualisation!$V$133)+($G$84*Visualisation!$V$133)+($H$84*Visualisation!$V$133)+($I$84*Visualisation!$V$133)+($J$84*Visualisation!$V$133)+($K$84*Visualisation!$V$133)+($L$84*Visualisation!$V$133)+($M$84*Visualisation!$V$133)+($N$84*Visualisation!$V$133)+($O$84*Visualisation!$V$133)+($P$84*Visualisation!$V$133)+($Q$84*Visualisation!$V$133)+($R$84*Visualisation!$V$133)</f>
        <v>0</v>
      </c>
      <c r="BN231" s="21"/>
      <c r="BO231" s="21"/>
      <c r="BP231" s="21">
        <f>(($G$81*Visualisation!$V$133)+($G$82*Visualisation!$V$133)+($G$83*Visualisation!$V$133)+($G$84*Visualisation!$V$133)+($G$85*Visualisation!$V$133)+($G$86*Visualisation!$V$133)+($G$87*Visualisation!$V$133)+($G$88*Visualisation!$V$133)+($G$89*Visualisation!$V$133)+($G$90*Visualisation!$V$133)+($G$91*Visualisation!$V$133)+($G$92*Visualisation!$V$133)+($G$93*Visualisation!$V$133)+($G$94*Visualisation!$V$133)+($G$95*Visualisation!$V$133)+($G$96*Visualisation!$V$133))*$BD$86</f>
        <v>0</v>
      </c>
      <c r="BQ231" s="21">
        <f>($C$85*Visualisation!$V$133)+($D$85*Visualisation!$V$133)+($E$85*Visualisation!$V$133)+($F$85*Visualisation!$V$133)+($G$85*Visualisation!$V$133)+($H$85*Visualisation!$V$133)+($I$85*Visualisation!$V$133)+($J$85*Visualisation!$V$133)+($K$85*Visualisation!$V$133)+($L$85*Visualisation!$V$133)+($M$85*Visualisation!$V$133)+($N$85*Visualisation!$V$133)+($O$85*Visualisation!$V$133)+($P$85*Visualisation!$V$133)+($Q$85*Visualisation!$V$133)+($R$85*Visualisation!$V$133)</f>
        <v>0</v>
      </c>
      <c r="BR231" s="21"/>
      <c r="BS231" s="21"/>
      <c r="BT231" s="21">
        <f>(($H$81*Visualisation!$V$133)+($H$82*Visualisation!$V$133)+($H$83*Visualisation!$V$133)+($H$84*Visualisation!$V$133)+($H$85*Visualisation!$V$133)+($H$86*Visualisation!$V$133)+($H$87*Visualisation!$V$133)+($H$88*Visualisation!$V$133)+($H$89*Visualisation!$V$133)+($H$90*Visualisation!$V$133)+($H$91*Visualisation!$V$133)+($H$92*Visualisation!$V$133)+($H$93*Visualisation!$V$133)+($H$94*Visualisation!$V$133)+($H$95*Visualisation!$V$133)+($H$96*Visualisation!$V$133))*$BD$86</f>
        <v>0</v>
      </c>
      <c r="BU231" s="21">
        <f>($C$86*Visualisation!$V$133)+($D$86*Visualisation!$V$133)+($E$86*Visualisation!$V$133)+($F$86*Visualisation!$V$133)+($G$86*Visualisation!$V$133)+($H$86*Visualisation!$V$133)+($I$86*Visualisation!$V$133)+($J$86*Visualisation!$V$133)+($K$86*Visualisation!$V$133)+($L$86*Visualisation!$V$133)+($M$86*Visualisation!$V$133)+($N$86*Visualisation!$V$133)+($O$86*Visualisation!$V$133)+($P$86*Visualisation!$V$133)+($Q$86*Visualisation!$V$133)+($R$86*Visualisation!$V$133)</f>
        <v>0</v>
      </c>
      <c r="BV231" s="21"/>
      <c r="BW231" s="21"/>
      <c r="BX231" s="21">
        <f>(($I$81*Visualisation!$V$133)+($I$82*Visualisation!$V$133)+($I$83*Visualisation!$V$133)+($I$84*Visualisation!$V$133)+($I$85*Visualisation!$V$133)+($I$86*Visualisation!$V$133)+($I$87*Visualisation!$V$133)+($I$88*Visualisation!$V$133)+($I$89*Visualisation!$V$133)+($I$90*Visualisation!$V$133)+($I$91*Visualisation!$V$133)+($I$92*Visualisation!$V$133)+($I$93*Visualisation!$V$133)+($I$94*Visualisation!$V$133)+($I$95*Visualisation!$V$133)+($I$96*Visualisation!$V$133))*$BD$86</f>
        <v>0</v>
      </c>
      <c r="BY231" s="21">
        <f>($C$87*Visualisation!$V$133)+($D$87*Visualisation!$V$133)+($E$87*Visualisation!$V$133)+($F$87*Visualisation!$V$133)+($G$87*Visualisation!$V$133)+($H$87*Visualisation!$V$133)+($I$87*Visualisation!$V$133)+($J$87*Visualisation!$V$133)+($K$87*Visualisation!$V$133)+($L$87*Visualisation!$V$133)+($M$87*Visualisation!$V$133)+($N$87*Visualisation!$V$133)+($O$87*Visualisation!$V$133)+($P$87*Visualisation!$V$133)+($Q$87*Visualisation!$V$133)+($R$87*Visualisation!$V$133)</f>
        <v>0</v>
      </c>
      <c r="BZ231" s="2"/>
      <c r="CB231" s="21">
        <f>(($J$81*Visualisation!$V$133)+($J$82*Visualisation!$V$133)+($J$83*Visualisation!$V$133)+($J$84*Visualisation!$V$133)+($J$85*Visualisation!$V$133)+($J$86*Visualisation!$V$133)+($J$87*Visualisation!$V$133)+($J$88*Visualisation!$V$133)+($J$89*Visualisation!$V$133)+($J$90*Visualisation!$V$133)+($J$91*Visualisation!$V$133)+($J$92*Visualisation!$V$133)+($J$93*Visualisation!$V$133)+($J$94*Visualisation!$V$133)+($J$95*Visualisation!$V$133)+($J$96*Visualisation!$V$133))*$BD$86</f>
        <v>0</v>
      </c>
      <c r="CC231" s="21">
        <f>($C$88*Visualisation!$V$133)+($D$88*Visualisation!$V$133)+($E$88*Visualisation!$V$133)+($F$88*Visualisation!$V$133)+($G$88*Visualisation!$V$133)+($H$88*Visualisation!$V$133)+($I$88*Visualisation!$V$133)+($J$88*Visualisation!$V$133)+($K$88*Visualisation!$V$133)+($L$88*Visualisation!$V$133)+($M$88*Visualisation!$V$133)+($N$88*Visualisation!$V$133)+($O$88*Visualisation!$V$133)+($P$88*Visualisation!$V$133)+($Q$88*Visualisation!$V$133)+($R$88*Visualisation!$V$133)</f>
        <v>0</v>
      </c>
      <c r="CD231" s="2"/>
      <c r="CF231" s="21">
        <f>(($K$81*Visualisation!$V$133)+($K$82*Visualisation!$V$133)+($K$83*Visualisation!$V$133)+($K$84*Visualisation!$V$133)+($K$85*Visualisation!$V$133)+($K$86*Visualisation!$V$133)+($K$87*Visualisation!$V$133)+($K$88*Visualisation!$V$133)+($K$89*Visualisation!$V$133)+($K$90*Visualisation!$V$133)+($K$91*Visualisation!$V$133)+($K$92*Visualisation!$V$133)+($K$93*Visualisation!$V$133)+($K$94*Visualisation!$V$133)+($K$95*Visualisation!$V$133)+($K$96*Visualisation!$V$133))*$BD$86</f>
        <v>0</v>
      </c>
      <c r="CG231" s="21">
        <f>($C$89*Visualisation!$V$133)+($D$89*Visualisation!$V$133)+($E$89*Visualisation!$V$133)+($F$89*Visualisation!$V$133)+($G$89*Visualisation!$V$133)+($H$89*Visualisation!$V$133)+($I$89*Visualisation!$V$133)+($J$89*Visualisation!$V$133)+($K$89*Visualisation!$V$133)+($L$89*Visualisation!$V$133)+($M$89*Visualisation!$V$133)+($N$89*Visualisation!$V$133)+($O$89*Visualisation!$V$133)+($P$89*Visualisation!$V$133)+($Q$89*Visualisation!$V$133)+($R$89*Visualisation!$V$133)</f>
        <v>0</v>
      </c>
      <c r="CH231" s="2"/>
      <c r="CJ231" s="21">
        <f>(($L$81*Visualisation!$V$133)+($L$82*Visualisation!$V$133)+($L$83*Visualisation!$V$133)+($L$84*Visualisation!$V$133)+($L$85*Visualisation!$V$133)+($L$86*Visualisation!$V$133)+($L$87*Visualisation!$V$133)+($L$88*Visualisation!$V$133)+($L$89*Visualisation!$V$133)+($L$90*Visualisation!$V$133)+($L$91*Visualisation!$V$133)+($L$92*Visualisation!$V$133)+($L$93*Visualisation!$V$133)+($L$94*Visualisation!$V$133)+($L$95*Visualisation!$V$133)+($L$96*Visualisation!$V$133))*$BD$86</f>
        <v>0</v>
      </c>
      <c r="CK231" s="21">
        <f>($C$90*Visualisation!$V$133)+($D$90*Visualisation!$V$133)+($E$90*Visualisation!$V$133)+($F$90*Visualisation!$V$133)+($G$90*Visualisation!$V$133)+($H$90*Visualisation!$V$133)+($I$90*Visualisation!$V$133)+($J$90*Visualisation!$V$133)+($K$90*Visualisation!$V$133)+($L$90*Visualisation!$V$133)+($M$90*Visualisation!$V$133)+($N$90*Visualisation!$V$133)+($O$90*Visualisation!$V$133)+($P$90*Visualisation!$V$133)+($Q$90*Visualisation!$V$133)+($R$90*Visualisation!$V$133)</f>
        <v>0</v>
      </c>
      <c r="CL231" s="2"/>
      <c r="CN231" s="21">
        <f>(($M$81*Visualisation!$V$133)+($M$82*Visualisation!$V$133)+($M$83*Visualisation!$V$133)+($M$84*Visualisation!$V$133)+($M$85*Visualisation!$V$133)+($M$86*Visualisation!$V$133)+($M$87*Visualisation!$V$133)+($M$88*Visualisation!$V$133)+($M$89*Visualisation!$V$133)+($M$90*Visualisation!$V$133)+($M$91*Visualisation!$V$133)+($M$92*Visualisation!$V$133)+($M$93*Visualisation!$V$133)+($M$94*Visualisation!$V$133)+($M$95*Visualisation!$V$133)+($M$96*Visualisation!$V$133))*$BD$86</f>
        <v>0</v>
      </c>
      <c r="CO231" s="21">
        <f>($C$91*Visualisation!$V$133)+($D$91*Visualisation!$V$133)+($E$91*Visualisation!$V$133)+($F$91*Visualisation!$V$133)+($G$91*Visualisation!$V$133)+($H$91*Visualisation!$V$133)+($I$91*Visualisation!$V$133)+($J$91*Visualisation!$V$133)+($K$91*Visualisation!$V$133)+($L$91*Visualisation!$V$133)+($M$91*Visualisation!$V$133)+($N$91*Visualisation!$V$133)+($O$91*Visualisation!$V$133)+($P$91*Visualisation!$V$133)+($Q$91*Visualisation!$V$133)+($R$91*Visualisation!$V$133)</f>
        <v>0</v>
      </c>
      <c r="CP231" s="2"/>
      <c r="CR231" s="21">
        <f>(($N$81*Visualisation!$V$133)+($N$82*Visualisation!$V$133)+($N$83*Visualisation!$V$133)+($N$84*Visualisation!$V$133)+($N$85*Visualisation!$V$133)+($N$86*Visualisation!$V$133)+($N$87*Visualisation!$V$133)+($N$88*Visualisation!$V$133)+($N$89*Visualisation!$V$133)+($N$90*Visualisation!$V$133)+($N$91*Visualisation!$V$133)+($N$92*Visualisation!$V$133)+($N$93*Visualisation!$V$133)+($N$94*Visualisation!$V$133)+($N$95*Visualisation!$V$133)+($N$96*Visualisation!$V$133))*$BD$86</f>
        <v>0</v>
      </c>
      <c r="CS231" s="21">
        <f>($C$92*Visualisation!$V$133)+($D$92*Visualisation!$V$133)+($E$92*Visualisation!$V$133)+($F$92*Visualisation!$V$133)+($G$92*Visualisation!$V$133)+($H$92*Visualisation!$V$133)+($I$92*Visualisation!$V$133)+($J$92*Visualisation!$V$133)+($K$92*Visualisation!$V$133)+($L$92*Visualisation!$V$133)+($M$92*Visualisation!$V$133)+($N$92*Visualisation!$V$133)+($O$92*Visualisation!$V$133)+($P$92*Visualisation!$V$133)+($Q$92*Visualisation!$V$133)+($R$92*Visualisation!$V$133)</f>
        <v>0</v>
      </c>
      <c r="CT231" s="2"/>
      <c r="CV231" s="21">
        <f>(($O$81*Visualisation!$V$133)+($O$82*Visualisation!$V$133)+($O$83*Visualisation!$V$133)+($O$84*Visualisation!$V$133)+($O$85*Visualisation!$V$133)+($O$86*Visualisation!$V$133)+($O$87*Visualisation!$V$133)+($O$88*Visualisation!$V$133)+($O$89*Visualisation!$V$133)+($O$90*Visualisation!$V$133)+($O$91*Visualisation!$V$133)+($O$92*Visualisation!$V$133)+($O$93*Visualisation!$V$133)+($O$94*Visualisation!$V$133)+($O$95*Visualisation!$V$133)+($O$96*Visualisation!$V$133))*$BD$86</f>
        <v>0</v>
      </c>
      <c r="CW231" s="21">
        <f>($C$93*Visualisation!$V$133)+($D$93*Visualisation!$V$133)+($E$93*Visualisation!$V$133)+($F$93*Visualisation!$V$133)+($G$93*Visualisation!$V$133)+($H$93*Visualisation!$V$133)+($I$93*Visualisation!$V$133)+($J$93*Visualisation!$V$133)+($K$93*Visualisation!$V$133)+($L$93*Visualisation!$V$133)+($M$93*Visualisation!$V$133)+($N$93*Visualisation!$V$133)+($O$93*Visualisation!$V$133)+($P$93*Visualisation!$V$133)+($Q$93*Visualisation!$V$133)+($R$93*Visualisation!$V$133)</f>
        <v>0</v>
      </c>
      <c r="CX231" s="2"/>
      <c r="CZ231" s="21">
        <f>(($P$81*Visualisation!$V$133)+($P$82*Visualisation!$V$133)+($P$83*Visualisation!$V$133)+($P$84*Visualisation!$V$133)+($P$85*Visualisation!$V$133)+($P$86*Visualisation!$V$133)+($P$87*Visualisation!$V$133)+($P$88*Visualisation!$V$133)+($P$89*Visualisation!$V$133)+($P$90*Visualisation!$V$133)+($P$91*Visualisation!$V$133)+($P$92*Visualisation!$V$133)+($P$93*Visualisation!$V$133)+($P$94*Visualisation!$V$133)+($P$95*Visualisation!$V$133)+($P$96*Visualisation!$V$133))*$BD$86</f>
        <v>0</v>
      </c>
      <c r="DA231" s="21">
        <f>($C$94*Visualisation!$V$133)+($D$94*Visualisation!$V$133)+($E$94*Visualisation!$V$133)+($F$94*Visualisation!$V$133)+($G$94*Visualisation!$V$133)+($H$94*Visualisation!$V$133)+($I$94*Visualisation!$V$133)+($J$94*Visualisation!$V$133)+($K$94*Visualisation!$V$133)+($L$94*Visualisation!$V$133)+($M$94*Visualisation!$V$133)+($N$94*Visualisation!$V$133)+($O$94*Visualisation!$V$133)+($P$94*Visualisation!$V$133)+($Q$94*Visualisation!$V$133)+($R$94*Visualisation!$V$133)</f>
        <v>0</v>
      </c>
      <c r="DB231" s="2"/>
      <c r="DD231" s="21">
        <f>(($Q$81*Visualisation!$V$133)+($Q$82*Visualisation!$V$133)+($Q$83*Visualisation!$V$133)+($Q$84*Visualisation!$V$133)+($Q$85*Visualisation!$V$133)+($Q$86*Visualisation!$V$133)+($Q$87*Visualisation!$V$133)+($Q$88*Visualisation!$V$133)+($Q$89*Visualisation!$V$133)+($Q$90*Visualisation!$V$133)+($Q$91*Visualisation!$V$133)+($Q$92*Visualisation!$V$133)+($Q$93*Visualisation!$V$133)+($Q$94*Visualisation!$V$133)+($Q$95*Visualisation!$V$133)+($Q$96*Visualisation!$V$133))*$BD$86</f>
        <v>0</v>
      </c>
      <c r="DE231" s="21">
        <f>($C$95*Visualisation!$V$133)+($D$95*Visualisation!$V$133)+($E$95*Visualisation!$V$133)+($F$95*Visualisation!$V$133)+($G$95*Visualisation!$V$133)+($H$95*Visualisation!$V$133)+($I$95*Visualisation!$V$133)+($J$95*Visualisation!$V$133)+($K$95*Visualisation!$V$133)+($L$95*Visualisation!$V$133)+($M$95*Visualisation!$V$133)+($N$95*Visualisation!$V$133)+($O$95*Visualisation!$V$133)+($P$95*Visualisation!$V$133)+($Q$95*Visualisation!$V$133)+($R$95*Visualisation!$V$133)</f>
        <v>0</v>
      </c>
      <c r="DF231" s="2"/>
      <c r="DH231" s="21">
        <f>(($R$81*Visualisation!$V$133)+($R$82*Visualisation!$V$133)+($R$83*Visualisation!$V$133)+($R$84*Visualisation!$V$133)+($R$85*Visualisation!$V$133)+($R$86*Visualisation!$V$133)+($R$87*Visualisation!$V$133)+($R$88*Visualisation!$V$133)+($R$89*Visualisation!$V$133)+($R$90*Visualisation!$V$133)+($R$91*Visualisation!$V$133)+($R$92*Visualisation!$V$133)+($R$93*Visualisation!$V$133)+($R$94*Visualisation!$V$133)+($R$95*Visualisation!$V$133)+($R$96*Visualisation!$V$133))*$BD$86</f>
        <v>0</v>
      </c>
      <c r="DI231" s="21">
        <f>($C$96*Visualisation!$V$133)+($D$96*Visualisation!$V$133)+($E$96*Visualisation!$V$133)+($F$96*Visualisation!$V$133)+($G$96*Visualisation!$V$133)+($H$96*Visualisation!$V$133)+($I$96*Visualisation!$V$133)+($J$96*Visualisation!$V$133)+($K$96*Visualisation!$V$133)+($L$96*Visualisation!$V$133)+($M$96*Visualisation!$V$133)+($N$96*Visualisation!$V$133)+($O$96*Visualisation!$V$133)+($P$96*Visualisation!$V$133)+($Q$96*Visualisation!$V$133)+($R$96*Visualisation!$V$133)</f>
        <v>0</v>
      </c>
      <c r="DJ231" s="2"/>
      <c r="DO231" s="253"/>
    </row>
    <row r="232" spans="1:119" ht="15.75">
      <c r="A232" s="35" t="s">
        <v>294</v>
      </c>
      <c r="B232" s="159" t="s">
        <v>234</v>
      </c>
      <c r="C232" s="163">
        <f>IF((Visualisation!$I$71-Visualisation!E$71)&gt;0,(1-(EXP(-(((Visualisation!$I$71-Visualisation!E$71)^2)/(2*($T$227^2)))))),0)</f>
        <v>0</v>
      </c>
      <c r="D232" s="163">
        <f>IF((Visualisation!$I$71-Visualisation!F$71)&gt;0,(1-(EXP(-(((Visualisation!$I$71-Visualisation!F$71)^2)/(2*($T$227^2)))))),0)</f>
        <v>0</v>
      </c>
      <c r="E232" s="163">
        <f>IF((Visualisation!$I$71-Visualisation!G$71)&gt;0,(1-(EXP(-(((Visualisation!$I$71-Visualisation!G$71)^2)/(2*($T$227^2)))))),0)</f>
        <v>0</v>
      </c>
      <c r="F232" s="163">
        <f>IF((Visualisation!$I$71-Visualisation!H$71)&gt;0,(1-(EXP(-(((Visualisation!$I$71-Visualisation!H$71)^2)/(2*($T$227^2)))))),0)</f>
        <v>0</v>
      </c>
      <c r="G232" s="163">
        <f>IF((Visualisation!$I$71-Visualisation!I$71)&gt;0,(1-(EXP(-(((Visualisation!$I$71-Visualisation!I$71)^2)/(2*($T$227^2)))))),0)</f>
        <v>0</v>
      </c>
      <c r="H232" s="163">
        <f>IF((Visualisation!$I$71-Visualisation!J$71)&gt;0,(1-(EXP(-(((Visualisation!$I$71-Visualisation!J$71)^2)/(2*($T$227^2)))))),0)</f>
        <v>0</v>
      </c>
      <c r="I232" s="163">
        <f>IF((Visualisation!$I$71-Visualisation!K$71)&gt;0,(1-(EXP(-(((Visualisation!$I$71-Visualisation!K$71)^2)/(2*($T$227^2)))))),0)</f>
        <v>0</v>
      </c>
      <c r="J232" s="163">
        <f>IF((Visualisation!$I$71-Visualisation!L$71)&gt;0,(1-(EXP(-(((Visualisation!$I$71-Visualisation!L$71)^2)/(2*($T$227^2)))))),0)</f>
        <v>0</v>
      </c>
      <c r="K232" s="163">
        <f>IF((Visualisation!$I$71-Visualisation!M$71)&gt;0,(1-(EXP(-(((Visualisation!$I$71-Visualisation!M$71)^2)/(2*($T$227^2)))))),0)</f>
        <v>0</v>
      </c>
      <c r="L232" s="163">
        <f>IF((Visualisation!$I$71-Visualisation!N$71)&gt;0,(1-(EXP(-(((Visualisation!$I$71-Visualisation!N$71)^2)/(2*($T$227^2)))))),0)</f>
        <v>0</v>
      </c>
      <c r="M232" s="163">
        <f>IF((Visualisation!$I$71-Visualisation!O$71)&gt;0,(1-(EXP(-(((Visualisation!$I$71-Visualisation!O$71)^2)/(2*($T$227^2)))))),0)</f>
        <v>0</v>
      </c>
      <c r="N232" s="163">
        <f>IF((Visualisation!$I$71-Visualisation!P$71)&gt;0,(1-(EXP(-(((Visualisation!$I$71-Visualisation!P$71)^2)/(2*($T$227^2)))))),0)</f>
        <v>0</v>
      </c>
      <c r="O232" s="163">
        <f>IF((Visualisation!$I$71-Visualisation!Q$71)&gt;0,(1-(EXP(-(((Visualisation!$I$71-Visualisation!Q$71)^2)/(2*($T$227^2)))))),0)</f>
        <v>0</v>
      </c>
      <c r="P232" s="163">
        <f>IF((Visualisation!$I$71-Visualisation!R$71)&gt;0,(1-(EXP(-(((Visualisation!$I$71-Visualisation!R$71)^2)/(2*($T$227^2)))))),0)</f>
        <v>0</v>
      </c>
      <c r="Q232" s="163">
        <f>IF((Visualisation!$I$71-Visualisation!S$71)&gt;0,(1-(EXP(-(((Visualisation!$I$71-Visualisation!S$71)^2)/(2*($T$227^2)))))),0)</f>
        <v>0</v>
      </c>
      <c r="R232" s="163">
        <f>IF((Visualisation!$I$71-Visualisation!T$71)&gt;0,(1-(EXP(-(((Visualisation!$I$71-Visualisation!T$71)^2)/(2*($T$227^2)))))),0)</f>
        <v>0</v>
      </c>
      <c r="W232" s="254"/>
      <c r="X232" s="2"/>
      <c r="Y232" s="2"/>
      <c r="Z232" s="2"/>
      <c r="AA232" s="188" t="s">
        <v>363</v>
      </c>
      <c r="AB232" s="21">
        <f>IFERROR((C88*Visualisation!$L$133)+(C109*Visualisation!$L$134)+(C130*Visualisation!$L$135)+(C151*Visualisation!$L$136)+(C172*Visualisation!$L$137)+(C193*Visualisation!$L$138)+(C214*Visualisation!$L$139)+(C235*Visualisation!$L$140)+(C256*Visualisation!$L$141),"-")</f>
        <v>0</v>
      </c>
      <c r="AC232" s="21">
        <f>IFERROR((D88*Visualisation!$L$133)+(D109*Visualisation!$L$134)+(D130*Visualisation!$L$135)+(D151*Visualisation!$L$136)+(D172*Visualisation!$L$137)+(D193*Visualisation!$L$138)+(D214*Visualisation!$L$139)+(D235*Visualisation!$L$140)+(D256*Visualisation!$L$141),"-")</f>
        <v>0</v>
      </c>
      <c r="AD232" s="21">
        <f>IFERROR((E88*Visualisation!$L$133)+(E109*Visualisation!$L$134)+(E130*Visualisation!$L$135)+(E151*Visualisation!$L$136)+(E172*Visualisation!$L$137)+(E193*Visualisation!$L$138)+(E214*Visualisation!$L$139)+(E235*Visualisation!$L$140)+(E256*Visualisation!$L$141),"-")</f>
        <v>0</v>
      </c>
      <c r="AE232" s="21">
        <f>IFERROR((F88*Visualisation!$L$133)+(F109*Visualisation!$L$134)+(F130*Visualisation!$L$135)+(F151*Visualisation!$L$136)+(F172*Visualisation!$L$137)+(F193*Visualisation!$L$138)+(F214*Visualisation!$L$139)+(F235*Visualisation!$L$140)+(F256*Visualisation!$L$141),"-")</f>
        <v>0</v>
      </c>
      <c r="AF232" s="21">
        <f>IFERROR((G88*Visualisation!$L$133)+(G109*Visualisation!$L$134)+(G130*Visualisation!$L$135)+(G151*Visualisation!$L$136)+(G172*Visualisation!$L$137)+(G193*Visualisation!$L$138)+(G214*Visualisation!$L$139)+(G235*Visualisation!$L$140)+(G256*Visualisation!$L$141),"-")</f>
        <v>0</v>
      </c>
      <c r="AG232" s="21">
        <f>IFERROR((H88*Visualisation!$L$133)+(H109*Visualisation!$L$134)+(H130*Visualisation!$L$135)+(H151*Visualisation!$L$136)+(H172*Visualisation!$L$137)+(H193*Visualisation!$L$138)+(H214*Visualisation!$L$139)+(H235*Visualisation!$L$140)+(H256*Visualisation!$L$141),"-")</f>
        <v>0</v>
      </c>
      <c r="AH232" s="21">
        <f>IFERROR((I88*Visualisation!$L$133)+(I109*Visualisation!$L$134)+(I130*Visualisation!$L$135)+(I151*Visualisation!$L$136)+(I172*Visualisation!$L$137)+(I193*Visualisation!$L$138)+(I214*Visualisation!$L$139)+(I235*Visualisation!$L$140)+(I256*Visualisation!$L$141),"-")</f>
        <v>0</v>
      </c>
      <c r="AI232" s="21">
        <f>IFERROR((J88*Visualisation!$L$133)+(J109*Visualisation!$L$134)+(J130*Visualisation!$L$135)+(J151*Visualisation!$L$136)+(J172*Visualisation!$L$137)+(J193*Visualisation!$L$138)+(J214*Visualisation!$L$139)+(J235*Visualisation!$L$140)+(J256*Visualisation!$L$141),"-")</f>
        <v>0</v>
      </c>
      <c r="AJ232" s="21">
        <f>IFERROR((K88*Visualisation!$L$133)+(K109*Visualisation!$L$134)+(K130*Visualisation!$L$135)+(K151*Visualisation!$L$136)+(K172*Visualisation!$L$137)+(K193*Visualisation!$L$138)+(K214*Visualisation!$L$139)+(K235*Visualisation!$L$140)+(K256*Visualisation!$L$141),"-")</f>
        <v>0</v>
      </c>
      <c r="AK232" s="21">
        <f>IFERROR((L88*Visualisation!$L$133)+(L109*Visualisation!$L$134)+(L130*Visualisation!$L$135)+(L151*Visualisation!$L$136)+(L172*Visualisation!$L$137)+(L193*Visualisation!$L$138)+(L214*Visualisation!$L$139)+(L235*Visualisation!$L$140)+(L256*Visualisation!$L$141),"-")</f>
        <v>0</v>
      </c>
      <c r="AL232" s="21">
        <f>IFERROR((M88*Visualisation!$L$133)+(M109*Visualisation!$L$134)+(M130*Visualisation!$L$135)+(M151*Visualisation!$L$136)+(M172*Visualisation!$L$137)+(M193*Visualisation!$L$138)+(M214*Visualisation!$L$139)+(M235*Visualisation!$L$140)+(M256*Visualisation!$L$141),"-")</f>
        <v>0</v>
      </c>
      <c r="AM232" s="21">
        <f>IFERROR((N88*Visualisation!$L$133)+(N109*Visualisation!$L$134)+(N130*Visualisation!$L$135)+(N151*Visualisation!$L$136)+(N172*Visualisation!$L$137)+(N193*Visualisation!$L$138)+(N214*Visualisation!$L$139)+(N235*Visualisation!$L$140)+(N256*Visualisation!$L$141),"-")</f>
        <v>0</v>
      </c>
      <c r="AN232" s="21">
        <f>IFERROR((O88*Visualisation!$L$133)+(O109*Visualisation!$L$134)+(O130*Visualisation!$L$135)+(O151*Visualisation!$L$136)+(O172*Visualisation!$L$137)+(O193*Visualisation!$L$138)+(O214*Visualisation!$L$139)+(O235*Visualisation!$L$140)+(O256*Visualisation!$L$141),"-")</f>
        <v>0</v>
      </c>
      <c r="AO232" s="21">
        <f>IFERROR((P88*Visualisation!$L$133)+(P109*Visualisation!$L$134)+(P130*Visualisation!$L$135)+(P151*Visualisation!$L$136)+(P172*Visualisation!$L$137)+(P193*Visualisation!$L$138)+(P214*Visualisation!$L$139)+(P235*Visualisation!$L$140)+(P256*Visualisation!$L$141),"-")</f>
        <v>0</v>
      </c>
      <c r="AP232" s="21">
        <f>IFERROR((Q88*Visualisation!$L$133)+(Q109*Visualisation!$L$134)+(Q130*Visualisation!$L$135)+(Q151*Visualisation!$L$136)+(Q172*Visualisation!$L$137)+(Q193*Visualisation!$L$138)+(Q214*Visualisation!$L$139)+(Q235*Visualisation!$L$140)+(Q256*Visualisation!$L$141),"-")</f>
        <v>0</v>
      </c>
      <c r="AQ232" s="202">
        <f>IFERROR((R88*Visualisation!$L$133)+(R109*Visualisation!$L$134)+(R130*Visualisation!$L$135)+(R151*Visualisation!$L$136)+(R172*Visualisation!$L$137)+(R193*Visualisation!$L$138)+(R214*Visualisation!$L$139)+(R235*Visualisation!$L$140)+(R256*Visualisation!$L$141),"-")</f>
        <v>0</v>
      </c>
      <c r="AR232" s="21">
        <f t="shared" si="26"/>
        <v>0</v>
      </c>
      <c r="AS232" s="1"/>
      <c r="AV232" s="249"/>
      <c r="AX232" s="11"/>
      <c r="AY232" s="225" t="s">
        <v>255</v>
      </c>
      <c r="AZ232" s="21">
        <f>(($C$102*Visualisation!$V$134)+($C$103*Visualisation!$V$134)+($C$104*Visualisation!$V$134)+($C$105*Visualisation!$V$134)+($C$106*Visualisation!$V$134)+($C$107*Visualisation!$V$134)+($C$108*Visualisation!$V$134)+($C$109*Visualisation!$V$134)+($C$110*Visualisation!$V$134)+($C$111*Visualisation!$V$134)+($C$112*Visualisation!$V$134)+($C$113*Visualisation!$V$134)+($C$114*Visualisation!$V$134)+($C$115*Visualisation!$V$134)+($C$116*Visualisation!$V$134)+($C$117*Visualisation!$V$134))*$BD$86</f>
        <v>0</v>
      </c>
      <c r="BA232" s="21">
        <f>($C$102*Visualisation!$V$134)+($D$102*Visualisation!$V$134)+($E$102*Visualisation!$V$134)+($F$102*Visualisation!$V$134)+($G$102*Visualisation!$V$134)+($H$102*Visualisation!$V$134)+($I$102*Visualisation!$V$134)+($J$102*Visualisation!$V$134)+($K$102*Visualisation!$V$134)+($L$102*Visualisation!$V$134)+($M$102*Visualisation!$V$134)+($N$102*Visualisation!$V$134)+($O$102*Visualisation!$V$134)+($P$102*Visualisation!$V$134)+($Q$102*Visualisation!$V$134)+($R$102*Visualisation!$V$134)</f>
        <v>0</v>
      </c>
      <c r="BB232" s="21"/>
      <c r="BC232" s="21"/>
      <c r="BD232" s="21">
        <f>(($D$102*Visualisation!$V$134)+($D$103*Visualisation!$V$134)+($D$104*Visualisation!$V$134)+($D$105*Visualisation!$V$134)+($D$106*Visualisation!$V$134)+($D$107*Visualisation!$V$134)+($D$108*Visualisation!$V$134)+($D$109*Visualisation!$V$134)+($D$110*Visualisation!$V$134)+($D$111*Visualisation!$V$134)+($D$112*Visualisation!$V$134)+($D$113*Visualisation!$V$134)+($D$114*Visualisation!$V$134)+($D$115*Visualisation!$V$134)+($D$116*Visualisation!$V$134)+($D$117*Visualisation!$V$134))*$BD$86</f>
        <v>0</v>
      </c>
      <c r="BE232" s="21">
        <f>($C$103*Visualisation!$V$134)+($D$103*Visualisation!$V$134)+($E$103*Visualisation!$V$134)+($F$103*Visualisation!$V$134)+($G$103*Visualisation!$V$134)+($H$103*Visualisation!$V$134)+($I$103*Visualisation!$V$134)+($J$103*Visualisation!$V$134)+($K$103*Visualisation!$V$134)+($L$103*Visualisation!$V$134)+($M$103*Visualisation!$V$134)+($N$103*Visualisation!$V$134)+($O$103*Visualisation!$V$134)+($P$103*Visualisation!$V$134)+($Q$103*Visualisation!$V$134)+($R$103*Visualisation!$V$134)</f>
        <v>0</v>
      </c>
      <c r="BF232" s="21"/>
      <c r="BG232" s="21"/>
      <c r="BH232" s="21">
        <f>(($E$102*Visualisation!$V$134)+($E$103*Visualisation!$V$134)+($E$104*Visualisation!$V$134)+($E$105*Visualisation!$V$134)+($E$106*Visualisation!$V$134)+($E$107*Visualisation!$V$134)+($E$108*Visualisation!$V$134)+($E$109*Visualisation!$V$134)+($E$110*Visualisation!$V$134)+($E$111*Visualisation!$V$134)+($E$112*Visualisation!$V$134)+($E$113*Visualisation!$V$134)+($E$114*Visualisation!$V$134)+($E$115*Visualisation!$V$134)+($E$116*Visualisation!$V$134)+($E$117*Visualisation!$V$134))*$BD$86</f>
        <v>0</v>
      </c>
      <c r="BI232" s="21">
        <f>($C$104*Visualisation!$V$134)+($D$104*Visualisation!$V$134)+($E$104*Visualisation!$V$134)+($F$104*Visualisation!$V$134)+($G$104*Visualisation!$V$134)+($H$104*Visualisation!$V$134)+($I$104*Visualisation!$V$134)+($J$104*Visualisation!$V$134)+($K$104*Visualisation!$V$134)+($L$104*Visualisation!$V$134)+($M$104*Visualisation!$V$134)+($N$104*Visualisation!$V$134)+($O$104*Visualisation!$V$134)+($P$104*Visualisation!$V$134)+($Q$104*Visualisation!$V$134)+($R$104*Visualisation!$V$134)</f>
        <v>0</v>
      </c>
      <c r="BJ232" s="21"/>
      <c r="BK232" s="21"/>
      <c r="BL232" s="21">
        <f>(($F$102*Visualisation!$V$134)+($F$103*Visualisation!$V$134)+($F$104*Visualisation!$V$134)+($F$105*Visualisation!$V$134)+($F$106*Visualisation!$V$134)+($F$107*Visualisation!$V$134)+($F$108*Visualisation!$V$134)+($F$109*Visualisation!$V$134)+($F$110*Visualisation!$V$134)+($F$111*Visualisation!$V$134)+($F$112*Visualisation!$V$134)+($F$113*Visualisation!$V$134)+($F$114*Visualisation!$V$134)+($F$115*Visualisation!$V$134)+($F$116*Visualisation!$V$134)+($F$117*Visualisation!$V$134))*$BD$86</f>
        <v>0</v>
      </c>
      <c r="BM232" s="21">
        <f>($C$105*Visualisation!$V$134)+($D$105*Visualisation!$V$134)+($E$105*Visualisation!$V$134)+($F$105*Visualisation!$V$134)+($G$105*Visualisation!$V$134)+($H$105*Visualisation!$V$134)+($I$105*Visualisation!$V$134)+($J$105*Visualisation!$V$134)+($K$105*Visualisation!$V$134)+($L$105*Visualisation!$V$134)+($M$105*Visualisation!$V$134)+($N$105*Visualisation!$V$134)+($O$105*Visualisation!$V$134)+($P$105*Visualisation!$V$134)+($Q$105*Visualisation!$V$134)+($R$105*Visualisation!$V$134)</f>
        <v>0</v>
      </c>
      <c r="BN232" s="21"/>
      <c r="BO232" s="21"/>
      <c r="BP232" s="21">
        <f>(($G$102*Visualisation!$V$134)+($G$103*Visualisation!$V$134)+($G$104*Visualisation!$V$134)+($G$105*Visualisation!$V$134)+($G$106*Visualisation!$V$134)+($G$107*Visualisation!$V$134)+($G$108*Visualisation!$V$134)+($G$109*Visualisation!$V$134)+($G$110*Visualisation!$V$134)+($G$111*Visualisation!$V$134)+($G$112*Visualisation!$V$134)+($G$113*Visualisation!$V$134)+($G$114*Visualisation!$V$134)+($G$115*Visualisation!$V$134)+($G$116*Visualisation!$V$134)+($G$117*Visualisation!$V$134))*$BD$86</f>
        <v>0</v>
      </c>
      <c r="BQ232" s="21">
        <f>($C$106*Visualisation!$V$134)+($D$106*Visualisation!$V$134)+($E$106*Visualisation!$V$134)+($F$106*Visualisation!$V$134)+($G$106*Visualisation!$V$134)+($H$106*Visualisation!$V$134)+($I$106*Visualisation!$V$134)+($J$106*Visualisation!$V$134)+($K$106*Visualisation!$V$134)+($L$106*Visualisation!$V$134)+($M$106*Visualisation!$V$134)+($N$106*Visualisation!$V$134)+($O$106*Visualisation!$V$134)+($P$106*Visualisation!$V$134)+($Q$106*Visualisation!$V$134)+($R$106*Visualisation!$V$134)</f>
        <v>0</v>
      </c>
      <c r="BR232" s="21"/>
      <c r="BS232" s="21"/>
      <c r="BT232" s="21">
        <f>(($H$102*Visualisation!$V$134)+($H$103*Visualisation!$V$134)+($H$104*Visualisation!$V$134)+($H$105*Visualisation!$V$134)+($H$106*Visualisation!$V$134)+($H$107*Visualisation!$V$134)+($H$108*Visualisation!$V$134)+($H$109*Visualisation!$V$134)+($H$110*Visualisation!$V$134)+($H$111*Visualisation!$V$134)+($H$112*Visualisation!$V$134)+($H$113*Visualisation!$V$134)+($H$114*Visualisation!$V$134)+($H$115*Visualisation!$V$134)+($H$116*Visualisation!$V$134)+($H$117*Visualisation!$V$134))*$BD$86</f>
        <v>0</v>
      </c>
      <c r="BU232" s="21">
        <f>($C$107*Visualisation!$V$134)+($D$107*Visualisation!$V$134)+($E$107*Visualisation!$V$134)+($F$107*Visualisation!$V$134)+($G$107*Visualisation!$V$134)+($H$107*Visualisation!$V$134)+($I$107*Visualisation!$V$134)+($J$107*Visualisation!$V$134)+($K$107*Visualisation!$V$134)+($L$107*Visualisation!$V$134)+($M$107*Visualisation!$V$134)+($N$107*Visualisation!$V$134)+($O$107*Visualisation!$V$134)+($P$107*Visualisation!$V$134)+($Q$107*Visualisation!$V$134)+($R$107*Visualisation!$V$134)</f>
        <v>0</v>
      </c>
      <c r="BV232" s="21"/>
      <c r="BW232" s="21"/>
      <c r="BX232" s="21">
        <f>(($I$102*Visualisation!$V$134)+($I$103*Visualisation!$V$134)+($I$104*Visualisation!$V$134)+($I$105*Visualisation!$V$134)+($I$106*Visualisation!$V$134)+($I$107*Visualisation!$V$134)+($I$108*Visualisation!$V$134)+($I$109*Visualisation!$V$134)+($I$110*Visualisation!$V$134)+($I$111*Visualisation!$V$134)+($I$112*Visualisation!$V$134)+($I$113*Visualisation!$V$134)+($I$114*Visualisation!$V$134)+($I$115*Visualisation!$V$134)+($I$116*Visualisation!$V$134)+($I$117*Visualisation!$V$134))*$BD$86</f>
        <v>0</v>
      </c>
      <c r="BY232" s="21">
        <f>($C$108*Visualisation!$V$134)+($D$108*Visualisation!$V$134)+($E$108*Visualisation!$V$134)+($F$108*Visualisation!$V$134)+($G$108*Visualisation!$V$134)+($H$108*Visualisation!$V$134)+($I$108*Visualisation!$V$134)+($J$108*Visualisation!$V$134)+($K$108*Visualisation!$V$134)+($L$108*Visualisation!$V$134)+($M$108*Visualisation!$V$134)+($N$108*Visualisation!$V$134)+($O$108*Visualisation!$V$134)+($P$108*Visualisation!$V$134)+($Q$108*Visualisation!$V$134)+($R$108*Visualisation!$V$134)</f>
        <v>0</v>
      </c>
      <c r="BZ232" s="2"/>
      <c r="CB232" s="21">
        <f>(($J$102*Visualisation!$V$134)+($J$103*Visualisation!$V$134)+($J$104*Visualisation!$V$134)+($J$105*Visualisation!$V$134)+($J$106*Visualisation!$V$134)+($J$107*Visualisation!$V$134)+($J$108*Visualisation!$V$134)+($J$109*Visualisation!$V$134)+($J$110*Visualisation!$V$134)+($J$111*Visualisation!$V$134)+($J$112*Visualisation!$V$134)+($J$113*Visualisation!$V$134)+($J$114*Visualisation!$V$134)+($J$115*Visualisation!$V$134)+($J$116*Visualisation!$V$134)+($J$117*Visualisation!$V$134))*$BD$86</f>
        <v>0</v>
      </c>
      <c r="CC232" s="21">
        <f>($C$109*Visualisation!$V$134)+($D$109*Visualisation!$V$134)+($E$109*Visualisation!$V$134)+($F$109*Visualisation!$V$134)+($G$109*Visualisation!$V$134)+($H$109*Visualisation!$V$134)+($I$109*Visualisation!$V$134)+($J$109*Visualisation!$V$134)+($K$109*Visualisation!$V$134)+($L$109*Visualisation!$V$134)+($M$109*Visualisation!$V$134)+($N$109*Visualisation!$V$134)+($O$109*Visualisation!$V$134)+($P$109*Visualisation!$V$134)+($Q$109*Visualisation!$V$134)+($R$109*Visualisation!$V$134)</f>
        <v>0</v>
      </c>
      <c r="CD232" s="2"/>
      <c r="CF232" s="21">
        <f>(($K$102*Visualisation!$V$134)+($K$103*Visualisation!$V$134)+($K$104*Visualisation!$V$134)+($K$105*Visualisation!$V$134)+($K$106*Visualisation!$V$134)+($K$107*Visualisation!$V$134)+($K$108*Visualisation!$V$134)+($K$109*Visualisation!$V$134)+($K$110*Visualisation!$V$134)+($K$111*Visualisation!$V$134)+($K$112*Visualisation!$V$134)+($K$113*Visualisation!$V$134)+($K$114*Visualisation!$V$134)+($K$115*Visualisation!$V$134)+($K$116*Visualisation!$V$134)+($K$117*Visualisation!$V$134))*$BD$86</f>
        <v>0</v>
      </c>
      <c r="CG232" s="21">
        <f>($C$110*Visualisation!$V$134)+($D$110*Visualisation!$V$134)+($E$110*Visualisation!$V$134)+($F$110*Visualisation!$V$134)+($G$110*Visualisation!$V$134)+($H$110*Visualisation!$V$134)+($I$110*Visualisation!$V$134)+($J$110*Visualisation!$V$134)+($K$110*Visualisation!$V$134)+($L$110*Visualisation!$V$134)+($M$110*Visualisation!$V$134)+($N$110*Visualisation!$V$134)+($O$110*Visualisation!$V$134)+($P$110*Visualisation!$V$134)+($Q$110*Visualisation!$V$134)+($R$110*Visualisation!$V$134)</f>
        <v>0</v>
      </c>
      <c r="CH232" s="2"/>
      <c r="CJ232" s="21">
        <f>(($L$102*Visualisation!$V$134)+($L$103*Visualisation!$V$134)+($L$104*Visualisation!$V$134)+($L$105*Visualisation!$V$134)+($L$106*Visualisation!$V$134)+($L$107*Visualisation!$V$134)+($L$108*Visualisation!$V$134)+($L$109*Visualisation!$V$134)+($L$110*Visualisation!$V$134)+($L$111*Visualisation!$V$134)+($L$112*Visualisation!$V$134)+($L$113*Visualisation!$V$134)+($L$114*Visualisation!$V$134)+($L$115*Visualisation!$V$134)+($L$116*Visualisation!$V$134)+($L$117*Visualisation!$V$134))*$BD$86</f>
        <v>0</v>
      </c>
      <c r="CK232" s="21">
        <f>($C$111*Visualisation!$V$134)+($D$111*Visualisation!$V$134)+($E$111*Visualisation!$V$134)+($F$111*Visualisation!$V$134)+($G$111*Visualisation!$V$134)+($H$111*Visualisation!$V$134)+($I$111*Visualisation!$V$134)+($J$111*Visualisation!$V$134)+($K$111*Visualisation!$V$134)+($L$111*Visualisation!$V$134)+($M$111*Visualisation!$V$134)+($N$111*Visualisation!$V$134)+($O$111*Visualisation!$V$134)+($P$111*Visualisation!$V$134)+($Q$111*Visualisation!$V$134)+($R$111*Visualisation!$V$134)</f>
        <v>0</v>
      </c>
      <c r="CL232" s="2"/>
      <c r="CN232" s="21">
        <f>(($M$102*Visualisation!$V$134)+($M$103*Visualisation!$V$134)+($M$104*Visualisation!$V$134)+($M$105*Visualisation!$V$134)+($M$106*Visualisation!$V$134)+($M$107*Visualisation!$V$134)+($M$108*Visualisation!$V$134)+($M$109*Visualisation!$V$134)+($M$110*Visualisation!$V$134)+($M$111*Visualisation!$V$134)+($M$112*Visualisation!$V$134)+($M$113*Visualisation!$V$134)+($M$114*Visualisation!$V$134)+($M$115*Visualisation!$V$134)+($M$116*Visualisation!$V$134)+($M$117*Visualisation!$V$134))*$BD$86</f>
        <v>0</v>
      </c>
      <c r="CO232" s="21">
        <f>($C$112*Visualisation!$V$134)+($D$112*Visualisation!$V$134)+($E$112*Visualisation!$V$134)+($F$112*Visualisation!$V$134)+($G$112*Visualisation!$V$134)+($H$112*Visualisation!$V$134)+($I$112*Visualisation!$V$134)+($J$112*Visualisation!$V$134)+($K$112*Visualisation!$V$134)+($L$112*Visualisation!$V$134)+($M$112*Visualisation!$V$134)+($N$112*Visualisation!$V$134)+($O$112*Visualisation!$V$134)+($P$112*Visualisation!$V$134)+($Q$112*Visualisation!$V$134)+($R$112*Visualisation!$V$134)</f>
        <v>0</v>
      </c>
      <c r="CP232" s="2"/>
      <c r="CR232" s="21">
        <f>(($N$102*Visualisation!$V$134)+($N$103*Visualisation!$V$134)+($N$104*Visualisation!$V$134)+($N$105*Visualisation!$V$134)+($N$106*Visualisation!$V$134)+($N$107*Visualisation!$V$134)+($N$108*Visualisation!$V$134)+($N$109*Visualisation!$V$134)+($N$110*Visualisation!$V$134)+($N$111*Visualisation!$V$134)+($N$112*Visualisation!$V$134)+($N$113*Visualisation!$V$134)+($N$114*Visualisation!$V$134)+($N$115*Visualisation!$V$134)+($N$116*Visualisation!$V$134)+($N$117*Visualisation!$V$134))*$BD$86</f>
        <v>0</v>
      </c>
      <c r="CS232" s="21">
        <f>($C$113*Visualisation!$V$134)+($D$113*Visualisation!$V$134)+($E$113*Visualisation!$V$134)+($F$113*Visualisation!$V$134)+($G$113*Visualisation!$V$134)+($H$113*Visualisation!$V$134)+($I$113*Visualisation!$V$134)+($J$113*Visualisation!$V$134)+($K$113*Visualisation!$V$134)+($L$113*Visualisation!$V$134)+($M$113*Visualisation!$V$134)+($N$113*Visualisation!$V$134)+($O$113*Visualisation!$V$134)+($P$113*Visualisation!$V$134)+($Q$113*Visualisation!$V$134)+($R$113*Visualisation!$V$134)</f>
        <v>0</v>
      </c>
      <c r="CT232" s="2"/>
      <c r="CV232" s="21">
        <f>(($O$102*Visualisation!$V$134)+($O$103*Visualisation!$V$134)+($O$104*Visualisation!$V$134)+($O$105*Visualisation!$V$134)+($O$106*Visualisation!$V$134)+($O$107*Visualisation!$V$134)+($O$108*Visualisation!$V$134)+($O$109*Visualisation!$V$134)+($O$110*Visualisation!$V$134)+($O$111*Visualisation!$V$134)+($O$112*Visualisation!$V$134)+($O$113*Visualisation!$V$134)+($O$114*Visualisation!$V$134)+($O$115*Visualisation!$V$134)+($O$116*Visualisation!$V$134)+($O$117*Visualisation!$V$134))*$BD$86</f>
        <v>0</v>
      </c>
      <c r="CW232" s="21">
        <f>($C$114*Visualisation!$V$134)+($D$114*Visualisation!$V$134)+($E$114*Visualisation!$V$134)+($F$114*Visualisation!$V$134)+($G$114*Visualisation!$V$134)+($H$114*Visualisation!$V$134)+($I$114*Visualisation!$V$134)+($J$114*Visualisation!$V$134)+($K$114*Visualisation!$V$134)+($L$114*Visualisation!$V$134)+($M$114*Visualisation!$V$134)+($N$114*Visualisation!$V$134)+($O$114*Visualisation!$V$134)+($P$114*Visualisation!$V$134)+($Q$114*Visualisation!$V$134)+($R$114*Visualisation!$V$134)</f>
        <v>0</v>
      </c>
      <c r="CX232" s="2"/>
      <c r="CZ232" s="21">
        <f>(($P$102*Visualisation!$V$134)+($P$103*Visualisation!$V$134)+($P$104*Visualisation!$V$134)+($P$105*Visualisation!$V$134)+($P$106*Visualisation!$V$134)+($P$107*Visualisation!$V$134)+($P$108*Visualisation!$V$134)+($P$109*Visualisation!$V$134)+($P$110*Visualisation!$V$134)+($P$111*Visualisation!$V$134)+($P$112*Visualisation!$V$134)+($P$113*Visualisation!$V$134)+($P$114*Visualisation!$V$134)+($P$115*Visualisation!$V$134)+($P$116*Visualisation!$V$134)+($P$117*Visualisation!$V$134))*$BD$86</f>
        <v>0</v>
      </c>
      <c r="DA232" s="21">
        <f>($C$115*Visualisation!$V$134)+($D$115*Visualisation!$V$134)+($E$115*Visualisation!$V$134)+($F$115*Visualisation!$V$134)+($G$115*Visualisation!$V$134)+($H$115*Visualisation!$V$134)+($I$115*Visualisation!$V$134)+($J$115*Visualisation!$V$134)+($K$115*Visualisation!$V$134)+($L$115*Visualisation!$V$134)+($M$115*Visualisation!$V$134)+($N$115*Visualisation!$V$134)+($O$115*Visualisation!$V$134)+($P$115*Visualisation!$V$134)+($Q$115*Visualisation!$V$134)+($R$115*Visualisation!$V$134)</f>
        <v>0</v>
      </c>
      <c r="DB232" s="2"/>
      <c r="DD232" s="21">
        <f>(($Q$102*Visualisation!$V$134)+($Q$103*Visualisation!$V$134)+($Q$104*Visualisation!$V$134)+($Q$105*Visualisation!$V$134)+($Q$106*Visualisation!$V$134)+($Q$107*Visualisation!$V$134)+($Q$108*Visualisation!$V$134)+($Q$109*Visualisation!$V$134)+($Q$110*Visualisation!$V$134)+($Q$111*Visualisation!$V$134)+($Q$112*Visualisation!$V$134)+($Q$113*Visualisation!$V$134)+($Q$114*Visualisation!$V$134)+($Q$115*Visualisation!$V$134)+($Q$116*Visualisation!$V$134)+($Q$117*Visualisation!$V$134))*$BD$86</f>
        <v>0</v>
      </c>
      <c r="DE232" s="21">
        <f>($C$116*Visualisation!$V$134)+($D$116*Visualisation!$V$134)+($E$116*Visualisation!$V$134)+($F$116*Visualisation!$V$134)+($G$116*Visualisation!$V$134)+($H$116*Visualisation!$V$134)+($I$116*Visualisation!$V$134)+($J$116*Visualisation!$V$134)+($K$116*Visualisation!$V$134)+($L$116*Visualisation!$V$134)+($M$116*Visualisation!$V$134)+($N$116*Visualisation!$V$134)+($O$116*Visualisation!$V$134)+($P$116*Visualisation!$V$134)+($Q$116*Visualisation!$V$134)+($R$116*Visualisation!$V$134)</f>
        <v>0</v>
      </c>
      <c r="DF232" s="2"/>
      <c r="DH232" s="21">
        <f>(($R$102*Visualisation!$V$134)+($R$103*Visualisation!$V$134)+($R$104*Visualisation!$V$134)+($R$105*Visualisation!$V$134)+($R$106*Visualisation!$V$134)+($R$107*Visualisation!$V$134)+($R$108*Visualisation!$V$134)+($R$109*Visualisation!$V$134)+($R$110*Visualisation!$V$134)+($R$111*Visualisation!$V$134)+($R$112*Visualisation!$V$134)+($R$113*Visualisation!$V$134)+($R$114*Visualisation!$V$134)+($R$115*Visualisation!$V$134)+($R$116*Visualisation!$V$134)+($R$117*Visualisation!$V$134))*$BD$86</f>
        <v>0</v>
      </c>
      <c r="DI232" s="21">
        <f>($C$117*Visualisation!$V$134)+($D$117*Visualisation!$V$134)+($E$117*Visualisation!$V$134)+($F$117*Visualisation!$V$134)+($G$117*Visualisation!$V$134)+($H$117*Visualisation!$V$134)+($I$117*Visualisation!$V$134)+($J$117*Visualisation!$V$134)+($K$117*Visualisation!$V$134)+($L$117*Visualisation!$V$134)+($M$117*Visualisation!$V$134)+($N$117*Visualisation!$V$134)+($O$117*Visualisation!$V$134)+($P$117*Visualisation!$V$134)+($Q$117*Visualisation!$V$134)+($R$117*Visualisation!$V$134)</f>
        <v>0</v>
      </c>
      <c r="DJ232" s="2"/>
      <c r="DO232" s="253"/>
    </row>
    <row r="233" spans="1:119" ht="15.75">
      <c r="A233" s="35" t="s">
        <v>203</v>
      </c>
      <c r="B233" s="159" t="s">
        <v>235</v>
      </c>
      <c r="C233" s="163">
        <f>IF((Visualisation!$J$71-Visualisation!E$71)&gt;0,(1-(EXP(-(((Visualisation!$J$71-Visualisation!E$71)^2)/(2*($T$227^2)))))),0)</f>
        <v>0.95780496224025757</v>
      </c>
      <c r="D233" s="163">
        <f>IF((Visualisation!$J$71-Visualisation!F$71)&gt;0,(1-(EXP(-(((Visualisation!$J$71-Visualisation!F$71)^2)/(2*($T$227^2)))))),0)</f>
        <v>0.95780496224025757</v>
      </c>
      <c r="E233" s="163">
        <f>IF((Visualisation!$J$71-Visualisation!G$71)&gt;0,(1-(EXP(-(((Visualisation!$J$71-Visualisation!G$71)^2)/(2*($T$227^2)))))),0)</f>
        <v>0.29842514599933279</v>
      </c>
      <c r="F233" s="163">
        <f>IF((Visualisation!$J$71-Visualisation!H$71)&gt;0,(1-(EXP(-(((Visualisation!$J$71-Visualisation!H$71)^2)/(2*($T$227^2)))))),0)</f>
        <v>0.95780496224025757</v>
      </c>
      <c r="G233" s="163">
        <f>IF((Visualisation!$J$71-Visualisation!I$71)&gt;0,(1-(EXP(-(((Visualisation!$J$71-Visualisation!I$71)^2)/(2*($T$227^2)))))),0)</f>
        <v>0.95780496224025757</v>
      </c>
      <c r="H233" s="163">
        <f>IF((Visualisation!$J$71-Visualisation!J$71)&gt;0,(1-(EXP(-(((Visualisation!$J$71-Visualisation!J$71)^2)/(2*($T$227^2)))))),0)</f>
        <v>0</v>
      </c>
      <c r="I233" s="163">
        <f>IF((Visualisation!$J$71-Visualisation!K$71)&gt;0,(1-(EXP(-(((Visualisation!$J$71-Visualisation!K$71)^2)/(2*($T$227^2)))))),0)</f>
        <v>0.95780496224025757</v>
      </c>
      <c r="J233" s="163">
        <f>IF((Visualisation!$J$71-Visualisation!L$71)&gt;0,(1-(EXP(-(((Visualisation!$J$71-Visualisation!L$71)^2)/(2*($T$227^2)))))),0)</f>
        <v>0.95780496224025757</v>
      </c>
      <c r="K233" s="163">
        <f>IF((Visualisation!$J$71-Visualisation!M$71)&gt;0,(1-(EXP(-(((Visualisation!$J$71-Visualisation!M$71)^2)/(2*($T$227^2)))))),0)</f>
        <v>0.37391067529976851</v>
      </c>
      <c r="L233" s="163">
        <f>IF((Visualisation!$J$71-Visualisation!N$71)&gt;0,(1-(EXP(-(((Visualisation!$J$71-Visualisation!N$71)^2)/(2*($T$227^2)))))),0)</f>
        <v>0.95780496224025757</v>
      </c>
      <c r="M233" s="163">
        <f>IF((Visualisation!$J$71-Visualisation!O$71)&gt;0,(1-(EXP(-(((Visualisation!$J$71-Visualisation!O$71)^2)/(2*($T$227^2)))))),0)</f>
        <v>0.95780496224025757</v>
      </c>
      <c r="N233" s="163">
        <f>IF((Visualisation!$J$71-Visualisation!P$71)&gt;0,(1-(EXP(-(((Visualisation!$J$71-Visualisation!P$71)^2)/(2*($T$227^2)))))),0)</f>
        <v>0.35634211547342076</v>
      </c>
      <c r="O233" s="163">
        <f>IF((Visualisation!$J$71-Visualisation!Q$71)&gt;0,(1-(EXP(-(((Visualisation!$J$71-Visualisation!Q$71)^2)/(2*($T$227^2)))))),0)</f>
        <v>0.16960457654190708</v>
      </c>
      <c r="P233" s="163">
        <f>IF((Visualisation!$J$71-Visualisation!R$71)&gt;0,(1-(EXP(-(((Visualisation!$J$71-Visualisation!R$71)^2)/(2*($T$227^2)))))),0)</f>
        <v>0.95780496224025757</v>
      </c>
      <c r="Q233" s="163">
        <f>IF((Visualisation!$J$71-Visualisation!S$71)&gt;0,(1-(EXP(-(((Visualisation!$J$71-Visualisation!S$71)^2)/(2*($T$227^2)))))),0)</f>
        <v>0</v>
      </c>
      <c r="R233" s="163">
        <f>IF((Visualisation!$J$71-Visualisation!T$71)&gt;0,(1-(EXP(-(((Visualisation!$J$71-Visualisation!T$71)^2)/(2*($T$227^2)))))),0)</f>
        <v>0</v>
      </c>
      <c r="W233" s="254"/>
      <c r="X233" s="2"/>
      <c r="Y233" s="2"/>
      <c r="Z233" s="2"/>
      <c r="AA233" s="188" t="s">
        <v>364</v>
      </c>
      <c r="AB233" s="21">
        <f>IFERROR((C89*Visualisation!$L$133)+(C110*Visualisation!$L$134)+(C131*Visualisation!$L$135)+(C152*Visualisation!$L$136)+(C173*Visualisation!$L$137)+(C194*Visualisation!$L$138)+(C215*Visualisation!$L$139)+(C236*Visualisation!$L$140)+(C257*Visualisation!$L$141),"-")</f>
        <v>0</v>
      </c>
      <c r="AC233" s="21">
        <f>IFERROR((D89*Visualisation!$L$133)+(D110*Visualisation!$L$134)+(D131*Visualisation!$L$135)+(D152*Visualisation!$L$136)+(D173*Visualisation!$L$137)+(D194*Visualisation!$L$138)+(D215*Visualisation!$L$139)+(D236*Visualisation!$L$140)+(D257*Visualisation!$L$141),"-")</f>
        <v>0</v>
      </c>
      <c r="AD233" s="21">
        <f>IFERROR((E89*Visualisation!$L$133)+(E110*Visualisation!$L$134)+(E131*Visualisation!$L$135)+(E152*Visualisation!$L$136)+(E173*Visualisation!$L$137)+(E194*Visualisation!$L$138)+(E215*Visualisation!$L$139)+(E236*Visualisation!$L$140)+(E257*Visualisation!$L$141),"-")</f>
        <v>0</v>
      </c>
      <c r="AE233" s="21">
        <f>IFERROR((F89*Visualisation!$L$133)+(F110*Visualisation!$L$134)+(F131*Visualisation!$L$135)+(F152*Visualisation!$L$136)+(F173*Visualisation!$L$137)+(F194*Visualisation!$L$138)+(F215*Visualisation!$L$139)+(F236*Visualisation!$L$140)+(F257*Visualisation!$L$141),"-")</f>
        <v>0</v>
      </c>
      <c r="AF233" s="21">
        <f>IFERROR((G89*Visualisation!$L$133)+(G110*Visualisation!$L$134)+(G131*Visualisation!$L$135)+(G152*Visualisation!$L$136)+(G173*Visualisation!$L$137)+(G194*Visualisation!$L$138)+(G215*Visualisation!$L$139)+(G236*Visualisation!$L$140)+(G257*Visualisation!$L$141),"-")</f>
        <v>0</v>
      </c>
      <c r="AG233" s="21">
        <f>IFERROR((H89*Visualisation!$L$133)+(H110*Visualisation!$L$134)+(H131*Visualisation!$L$135)+(H152*Visualisation!$L$136)+(H173*Visualisation!$L$137)+(H194*Visualisation!$L$138)+(H215*Visualisation!$L$139)+(H236*Visualisation!$L$140)+(H257*Visualisation!$L$141),"-")</f>
        <v>0</v>
      </c>
      <c r="AH233" s="21">
        <f>IFERROR((I89*Visualisation!$L$133)+(I110*Visualisation!$L$134)+(I131*Visualisation!$L$135)+(I152*Visualisation!$L$136)+(I173*Visualisation!$L$137)+(I194*Visualisation!$L$138)+(I215*Visualisation!$L$139)+(I236*Visualisation!$L$140)+(I257*Visualisation!$L$141),"-")</f>
        <v>0</v>
      </c>
      <c r="AI233" s="21">
        <f>IFERROR((J89*Visualisation!$L$133)+(J110*Visualisation!$L$134)+(J131*Visualisation!$L$135)+(J152*Visualisation!$L$136)+(J173*Visualisation!$L$137)+(J194*Visualisation!$L$138)+(J215*Visualisation!$L$139)+(J236*Visualisation!$L$140)+(J257*Visualisation!$L$141),"-")</f>
        <v>0</v>
      </c>
      <c r="AJ233" s="21">
        <f>IFERROR((K89*Visualisation!$L$133)+(K110*Visualisation!$L$134)+(K131*Visualisation!$L$135)+(K152*Visualisation!$L$136)+(K173*Visualisation!$L$137)+(K194*Visualisation!$L$138)+(K215*Visualisation!$L$139)+(K236*Visualisation!$L$140)+(K257*Visualisation!$L$141),"-")</f>
        <v>0</v>
      </c>
      <c r="AK233" s="21">
        <f>IFERROR((L89*Visualisation!$L$133)+(L110*Visualisation!$L$134)+(L131*Visualisation!$L$135)+(L152*Visualisation!$L$136)+(L173*Visualisation!$L$137)+(L194*Visualisation!$L$138)+(L215*Visualisation!$L$139)+(L236*Visualisation!$L$140)+(L257*Visualisation!$L$141),"-")</f>
        <v>0</v>
      </c>
      <c r="AL233" s="21">
        <f>IFERROR((M89*Visualisation!$L$133)+(M110*Visualisation!$L$134)+(M131*Visualisation!$L$135)+(M152*Visualisation!$L$136)+(M173*Visualisation!$L$137)+(M194*Visualisation!$L$138)+(M215*Visualisation!$L$139)+(M236*Visualisation!$L$140)+(M257*Visualisation!$L$141),"-")</f>
        <v>0</v>
      </c>
      <c r="AM233" s="21">
        <f>IFERROR((N89*Visualisation!$L$133)+(N110*Visualisation!$L$134)+(N131*Visualisation!$L$135)+(N152*Visualisation!$L$136)+(N173*Visualisation!$L$137)+(N194*Visualisation!$L$138)+(N215*Visualisation!$L$139)+(N236*Visualisation!$L$140)+(N257*Visualisation!$L$141),"-")</f>
        <v>0</v>
      </c>
      <c r="AN233" s="21">
        <f>IFERROR((O89*Visualisation!$L$133)+(O110*Visualisation!$L$134)+(O131*Visualisation!$L$135)+(O152*Visualisation!$L$136)+(O173*Visualisation!$L$137)+(O194*Visualisation!$L$138)+(O215*Visualisation!$L$139)+(O236*Visualisation!$L$140)+(O257*Visualisation!$L$141),"-")</f>
        <v>0</v>
      </c>
      <c r="AO233" s="21">
        <f>IFERROR((P89*Visualisation!$L$133)+(P110*Visualisation!$L$134)+(P131*Visualisation!$L$135)+(P152*Visualisation!$L$136)+(P173*Visualisation!$L$137)+(P194*Visualisation!$L$138)+(P215*Visualisation!$L$139)+(P236*Visualisation!$L$140)+(P257*Visualisation!$L$141),"-")</f>
        <v>0</v>
      </c>
      <c r="AP233" s="21">
        <f>IFERROR((Q89*Visualisation!$L$133)+(Q110*Visualisation!$L$134)+(Q131*Visualisation!$L$135)+(Q152*Visualisation!$L$136)+(Q173*Visualisation!$L$137)+(Q194*Visualisation!$L$138)+(Q215*Visualisation!$L$139)+(Q236*Visualisation!$L$140)+(Q257*Visualisation!$L$141),"-")</f>
        <v>0</v>
      </c>
      <c r="AQ233" s="202">
        <f>IFERROR((R89*Visualisation!$L$133)+(R110*Visualisation!$L$134)+(R131*Visualisation!$L$135)+(R152*Visualisation!$L$136)+(R173*Visualisation!$L$137)+(R194*Visualisation!$L$138)+(R215*Visualisation!$L$139)+(R236*Visualisation!$L$140)+(R257*Visualisation!$L$141),"-")</f>
        <v>0</v>
      </c>
      <c r="AR233" s="21">
        <f t="shared" si="26"/>
        <v>0</v>
      </c>
      <c r="AS233" s="1"/>
      <c r="AV233" s="249"/>
      <c r="AX233" s="11"/>
      <c r="AY233" s="225" t="s">
        <v>256</v>
      </c>
      <c r="AZ233" s="21">
        <f>(($C$123*Visualisation!$V$135)+($C$124*Visualisation!$V$135)+($C$125*Visualisation!$V$135)+($C$126*Visualisation!$V$135)+($C$127*Visualisation!$V$135)+($C$128*Visualisation!$V$135)+($C$129*Visualisation!$V$135)+($C$130*Visualisation!$V$135)+($C$131*Visualisation!$V$135)+($C$132*Visualisation!$V$135)+($C$133*Visualisation!$V$135)+($C$134*Visualisation!$V$135)+($C$135*Visualisation!$V$135)+($C$136*Visualisation!$V$135)+($C$137*Visualisation!$V$135)+($C$138*Visualisation!$V$135))*$BD$86</f>
        <v>0</v>
      </c>
      <c r="BA233" s="21">
        <f>($C$123*Visualisation!$V$135)+($D$123*Visualisation!$V$135)+($E$123*Visualisation!$V$135)+($F$123*Visualisation!$V$135)+($G$123*Visualisation!$V$135)+($H$123*Visualisation!$V$135)+($I$123*Visualisation!$V$135)+($J$123*Visualisation!$V$135)+($K$123*Visualisation!$V$135)+($L$123*Visualisation!$V$135)+($M$123*Visualisation!$V$135)+($N$123*Visualisation!$V$135)+($O$123*Visualisation!$V$135)+($P$123*Visualisation!$V$135)+($Q$123*Visualisation!$V$135)+($R$123*Visualisation!$V$135)</f>
        <v>0</v>
      </c>
      <c r="BB233" s="21"/>
      <c r="BC233" s="21"/>
      <c r="BD233" s="21">
        <f>(($D$123*Visualisation!$V$135)+($D$124*Visualisation!$V$135)+($D$125*Visualisation!$V$135)+($D$126*Visualisation!$V$135)+($D$127*Visualisation!$V$135)+($D$128*Visualisation!$V$135)+($D$129*Visualisation!$V$135)+($D$130*Visualisation!$V$135)+($D$131*Visualisation!$V$135)+($D$132*Visualisation!$V$135)+($D$133*Visualisation!$V$135)+($D$134*Visualisation!$V$135)+($D$135*Visualisation!$V$135)+($D$136*Visualisation!$V$135)+($D$137*Visualisation!$V$135)+($D$138*Visualisation!$V$135))*$BD$86</f>
        <v>0</v>
      </c>
      <c r="BE233" s="21">
        <f>($C$124*Visualisation!$V$135)+($D$124*Visualisation!$V$135)+($E$124*Visualisation!$V$135)+($F$124*Visualisation!$V$135)+($G$124*Visualisation!$V$135)+($H$124*Visualisation!$V$135)+($I$124*Visualisation!$V$135)+($J$124*Visualisation!$V$135)+($K$124*Visualisation!$V$135)+($L$124*Visualisation!$V$135)+($M$124*Visualisation!$V$135)+($N$124*Visualisation!$V$135)+($O$124*Visualisation!$V$135)+($P$124*Visualisation!$V$135)+($Q$124*Visualisation!$V$135)+($R$124*Visualisation!$V$135)</f>
        <v>0</v>
      </c>
      <c r="BF233" s="21"/>
      <c r="BG233" s="21"/>
      <c r="BH233" s="21">
        <f>(($E$123*Visualisation!$V$135)+($E$124*Visualisation!$V$135)+($E$125*Visualisation!$V$135)+($E$126*Visualisation!$V$135)+($E$127*Visualisation!$V$135)+($E$128*Visualisation!$V$135)+($E$129*Visualisation!$V$135)+($E$130*Visualisation!$V$135)+($E$131*Visualisation!$V$135)+($E$132*Visualisation!$V$135)+($E$133*Visualisation!$V$135)+($E$134*Visualisation!$V$135)+($E$135*Visualisation!$V$135)+($E$136*Visualisation!$V$135)+($E$137*Visualisation!$V$135)+($E$138*Visualisation!$V$135))*$BD$86</f>
        <v>0</v>
      </c>
      <c r="BI233" s="21">
        <f>($C$125*Visualisation!$V$135)+($D$125*Visualisation!$V$135)+($E$125*Visualisation!$V$135)+($F$125*Visualisation!$V$135)+($G$125*Visualisation!$V$135)+($H$125*Visualisation!$V$135)+($I$125*Visualisation!$V$135)+($J$125*Visualisation!$V$135)+($K$125*Visualisation!$V$135)+($L$125*Visualisation!$V$135)+($M$125*Visualisation!$V$135)+($N$125*Visualisation!$V$135)+($O$125*Visualisation!$V$135)+($P$125*Visualisation!$V$135)+($Q$125*Visualisation!$V$135)+($R$125*Visualisation!$V$135)</f>
        <v>0</v>
      </c>
      <c r="BJ233" s="21"/>
      <c r="BK233" s="21"/>
      <c r="BL233" s="21">
        <f>(($F$123*Visualisation!$V$135)+($F$124*Visualisation!$V$135)+($F$125*Visualisation!$V$135)+($F$126*Visualisation!$V$135)+($F$127*Visualisation!$V$135)+($F$128*Visualisation!$V$135)+($F$129*Visualisation!$V$135)+($F$130*Visualisation!$V$135)+($F$131*Visualisation!$V$135)+($F$132*Visualisation!$V$135)+($F$133*Visualisation!$V$135)+($F$134*Visualisation!$V$135)+($F$135*Visualisation!$V$135)+($F$136*Visualisation!$V$135)+($F$137*Visualisation!$V$135)+($F$138*Visualisation!$V$135))*$BD$86</f>
        <v>0</v>
      </c>
      <c r="BM233" s="21">
        <f>($C$126*Visualisation!$V$135)+($D$126*Visualisation!$V$135)+($E$126*Visualisation!$V$135)+($F$126*Visualisation!$V$135)+($G$126*Visualisation!$V$135)+($H$126*Visualisation!$V$135)+($I$126*Visualisation!$V$135)+($J$126*Visualisation!$V$135)+($K$126*Visualisation!$V$135)+($L$126*Visualisation!$V$135)+($M$126*Visualisation!$V$135)+($N$126*Visualisation!$V$135)+($O$126*Visualisation!$V$135)+($P$126*Visualisation!$V$135)+($Q$126*Visualisation!$V$135)+($R$126*Visualisation!$V$135)</f>
        <v>0</v>
      </c>
      <c r="BN233" s="21"/>
      <c r="BO233" s="21"/>
      <c r="BP233" s="21">
        <f>(($G$123*Visualisation!$V$135)+($G$124*Visualisation!$V$135)+($G$125*Visualisation!$V$135)+($G$126*Visualisation!$V$135)+($G$127*Visualisation!$V$135)+($G$128*Visualisation!$V$135)+($G$129*Visualisation!$V$135)+($G$130*Visualisation!$V$135)+($G$131*Visualisation!$V$135)+($G$132*Visualisation!$V$135)+($G$133*Visualisation!$V$135)+($G$134*Visualisation!$V$135)+($G$135*Visualisation!$V$135)+($G$136*Visualisation!$V$135)+($G$137*Visualisation!$V$135)+($G$138*Visualisation!$V$135))*$BD$86</f>
        <v>0</v>
      </c>
      <c r="BQ233" s="21">
        <f>($C$127*Visualisation!$V$135)+($D$127*Visualisation!$V$135)+($E$127*Visualisation!$V$135)+($F$127*Visualisation!$V$135)+($G$127*Visualisation!$V$135)+($H$127*Visualisation!$V$135)+($I$127*Visualisation!$V$135)+($J$127*Visualisation!$V$135)+($K$127*Visualisation!$V$135)+($L$127*Visualisation!$V$135)+($M$127*Visualisation!$V$135)+($N$127*Visualisation!$V$135)+($O$127*Visualisation!$V$135)+($P$127*Visualisation!$V$135)+($Q$127*Visualisation!$V$135)+($R$127*Visualisation!$V$135)</f>
        <v>0</v>
      </c>
      <c r="BR233" s="21"/>
      <c r="BS233" s="21"/>
      <c r="BT233" s="21">
        <f>(($H$123*Visualisation!$V$135)+($H$124*Visualisation!$V$135)+($H$125*Visualisation!$V$135)+($H$126*Visualisation!$V$135)+($H$127*Visualisation!$V$135)+($H$128*Visualisation!$V$135)+($H$129*Visualisation!$V$135)+($H$130*Visualisation!$V$135)+($H$131*Visualisation!$V$135)+($H$132*Visualisation!$V$135)+($H$133*Visualisation!$V$135)+($H$134*Visualisation!$V$135)+($H$135*Visualisation!$V$135)+($H$136*Visualisation!$V$135)+($H$137*Visualisation!$V$135)+($H$138*Visualisation!$V$135))*$BD$86</f>
        <v>0</v>
      </c>
      <c r="BU233" s="21">
        <f>($C$128*Visualisation!$V$135)+($D$128*Visualisation!$V$135)+($E$128*Visualisation!$V$135)+($F$128*Visualisation!$V$135)+($G$128*Visualisation!$V$135)+($H$128*Visualisation!$V$135)+($I$128*Visualisation!$V$135)+($J$128*Visualisation!$V$135)+($K$128*Visualisation!$V$135)+($L$128*Visualisation!$V$135)+($M$128*Visualisation!$V$135)+($N$128*Visualisation!$V$135)+($O$128*Visualisation!$V$135)+($P$128*Visualisation!$V$135)+($Q$128*Visualisation!$V$135)+($R$128*Visualisation!$V$135)</f>
        <v>0</v>
      </c>
      <c r="BV233" s="21"/>
      <c r="BW233" s="21"/>
      <c r="BX233" s="21">
        <f>(($I$123*Visualisation!$V$135)+($I$124*Visualisation!$V$135)+($I$125*Visualisation!$V$135)+($I$126*Visualisation!$V$135)+($I$127*Visualisation!$V$135)+($I$128*Visualisation!$V$135)+($I$129*Visualisation!$V$135)+($I$130*Visualisation!$V$135)+($I$131*Visualisation!$V$135)+($I$132*Visualisation!$V$135)+($I$133*Visualisation!$V$135)+($I$134*Visualisation!$V$135)+($I$135*Visualisation!$V$135)+($I$136*Visualisation!$V$135)+($I$137*Visualisation!$V$135)+($I$138*Visualisation!$V$135))*$BD$86</f>
        <v>0</v>
      </c>
      <c r="BY233" s="21">
        <f>($C$129*Visualisation!$V$135)+($D$129*Visualisation!$V$135)+($E$129*Visualisation!$V$135)+($F$129*Visualisation!$V$135)+($G$129*Visualisation!$V$135)+($H$129*Visualisation!$V$135)+($I$129*Visualisation!$V$135)+($J$129*Visualisation!$V$135)+($K$129*Visualisation!$V$135)+($L$129*Visualisation!$V$135)+($M$129*Visualisation!$V$135)+($N$129*Visualisation!$V$135)+($O$129*Visualisation!$V$135)+($P$129*Visualisation!$V$135)+($Q$129*Visualisation!$V$135)+($R$129*Visualisation!$V$135)</f>
        <v>0</v>
      </c>
      <c r="BZ233" s="2"/>
      <c r="CB233" s="21">
        <f>(($J$123*Visualisation!$V$135)+($J$124*Visualisation!$V$135)+($J$125*Visualisation!$V$135)+($J$126*Visualisation!$V$135)+($J$127*Visualisation!$V$135)+($J$129*Visualisation!$V$135)+($J$129*Visualisation!$V$135)+($J$130*Visualisation!$V$135)+($J$131*Visualisation!$V$135)+($J$132*Visualisation!$V$135)+($J$133*Visualisation!$V$135)+($J$134*Visualisation!$V$135)+($J$135*Visualisation!$V$135)+($J$136*Visualisation!$V$135)+($J$137*Visualisation!$V$135)+($J$138*Visualisation!$V$135))*$BD$86</f>
        <v>0</v>
      </c>
      <c r="CC233" s="21">
        <f>($C$130*Visualisation!$V$135)+($D$130*Visualisation!$V$135)+($E$130*Visualisation!$V$135)+($F$130*Visualisation!$V$135)+($G$130*Visualisation!$V$135)+($H$130*Visualisation!$V$135)+($I$130*Visualisation!$V$135)+($J$130*Visualisation!$V$135)+($K$130*Visualisation!$V$135)+($L$130*Visualisation!$V$135)+($M$130*Visualisation!$V$135)+($N$130*Visualisation!$V$135)+($O$130*Visualisation!$V$135)+($P$130*Visualisation!$V$135)+($Q$130*Visualisation!$V$135)+($R$130*Visualisation!$V$135)</f>
        <v>0</v>
      </c>
      <c r="CD233" s="2"/>
      <c r="CF233" s="21">
        <f>(($K$123*Visualisation!$V$135)+($K$124*Visualisation!$V$135)+($K$125*Visualisation!$V$135)+($K$126*Visualisation!$V$135)+($K$127*Visualisation!$V$135)+($K$128*Visualisation!$V$135)+($K$129*Visualisation!$V$135)+($K$130*Visualisation!$V$135)+($K$131*Visualisation!$V$135)+($K$132*Visualisation!$V$135)+($K$133*Visualisation!$V$135)+($K$134*Visualisation!$V$135)+($K$135*Visualisation!$V$135)+($K$136*Visualisation!$V$135)+($K$137*Visualisation!$V$135)+($K$138*Visualisation!$V$135))*$BD$86</f>
        <v>0</v>
      </c>
      <c r="CG233" s="21">
        <f>($C$131*Visualisation!$V$135)+($D$131*Visualisation!$V$135)+($E$131*Visualisation!$V$135)+($F$131*Visualisation!$V$135)+($G$131*Visualisation!$V$135)+($H$131*Visualisation!$V$135)+($I$131*Visualisation!$V$135)+($J$131*Visualisation!$V$135)+($K$131*Visualisation!$V$135)+($L$131*Visualisation!$V$135)+($M$131*Visualisation!$V$135)+($N$131*Visualisation!$V$135)+($O$131*Visualisation!$V$135)+($P$131*Visualisation!$V$135)+($Q$131*Visualisation!$V$135)+($R$131*Visualisation!$V$135)</f>
        <v>0</v>
      </c>
      <c r="CH233" s="2"/>
      <c r="CJ233" s="21">
        <f>(($L$123*Visualisation!$V$135)+($L$124*Visualisation!$V$135)+($L$125*Visualisation!$V$135)+($L$126*Visualisation!$V$135)+($L$127*Visualisation!$V$135)+($L$128*Visualisation!$V$135)+($L$129*Visualisation!$V$135)+($L$130*Visualisation!$V$135)+($L$131*Visualisation!$V$135)+($L$132*Visualisation!$V$135)+($L$133*Visualisation!$V$135)+($L$134*Visualisation!$V$135)+($L$135*Visualisation!$V$135)+($L$136*Visualisation!$V$135)+($L$137*Visualisation!$V$135)+($L$138*Visualisation!$V$135))*$BD$86</f>
        <v>0</v>
      </c>
      <c r="CK233" s="21">
        <f>($C$132*Visualisation!$V$135)+($D$132*Visualisation!$V$135)+($E$132*Visualisation!$V$135)+($F$132*Visualisation!$V$135)+($G$132*Visualisation!$V$135)+($H$132*Visualisation!$V$135)+($I$132*Visualisation!$V$135)+($J$132*Visualisation!$V$135)+($K$132*Visualisation!$V$135)+($L$132*Visualisation!$V$135)+($M$132*Visualisation!$V$135)+($N$132*Visualisation!$V$135)+($O$132*Visualisation!$V$135)+($P$132*Visualisation!$V$135)+($Q$132*Visualisation!$V$135)+($R$132*Visualisation!$V$135)</f>
        <v>0</v>
      </c>
      <c r="CL233" s="2"/>
      <c r="CN233" s="21">
        <f>(($M$123*Visualisation!$V$135)+($M$124*Visualisation!$V$135)+($M$125*Visualisation!$V$135)+($M$126*Visualisation!$V$135)+($M$127*Visualisation!$V$135)+($M$128*Visualisation!$V$135)+($M$129*Visualisation!$V$135)+($M$130*Visualisation!$V$135)+($M$131*Visualisation!$V$135)+($M$132*Visualisation!$V$135)+($M$133*Visualisation!$V$135)+($M$134*Visualisation!$V$135)+($M$135*Visualisation!$V$135)+($M$136*Visualisation!$V$135)+($M$137*Visualisation!$V$135)+($M$138*Visualisation!$V$135))*$BD$86</f>
        <v>0</v>
      </c>
      <c r="CO233" s="21">
        <f>($C$133*Visualisation!$V$135)+($D$133*Visualisation!$V$135)+($E$133*Visualisation!$V$135)+($F$133*Visualisation!$V$135)+($G$133*Visualisation!$V$135)+($H$133*Visualisation!$V$135)+($I$133*Visualisation!$V$135)+($J$133*Visualisation!$V$135)+($K$133*Visualisation!$V$135)+($L$133*Visualisation!$V$135)+($M$133*Visualisation!$V$135)+($N$133*Visualisation!$V$135)+($O$133*Visualisation!$V$135)+($P$133*Visualisation!$V$135)+($Q$133*Visualisation!$V$135)+($R$133*Visualisation!$V$135)</f>
        <v>0</v>
      </c>
      <c r="CP233" s="2"/>
      <c r="CR233" s="21">
        <f>(($N$123*Visualisation!$V$135)+($N$124*Visualisation!$V$135)+($N$125*Visualisation!$V$135)+($N$126*Visualisation!$V$135)+($N$127*Visualisation!$V$135)+($N$128*Visualisation!$V$135)+($N$129*Visualisation!$V$135)+($N$130*Visualisation!$V$135)+($N$131*Visualisation!$V$135)+($N$132*Visualisation!$V$135)+($N$133*Visualisation!$V$135)+($N$134*Visualisation!$V$135)+($N$135*Visualisation!$V$135)+($N$136*Visualisation!$V$135)+($N$137*Visualisation!$V$135)+($N$138*Visualisation!$V$135))*$BD$86</f>
        <v>0</v>
      </c>
      <c r="CS233" s="21">
        <f>($C$134*Visualisation!$V$135)+($D$134*Visualisation!$V$135)+($E$134*Visualisation!$V$135)+($F$134*Visualisation!$V$135)+($G$134*Visualisation!$V$135)+($H$134*Visualisation!$V$135)+($I$134*Visualisation!$V$135)+($J$134*Visualisation!$V$135)+($K$134*Visualisation!$V$135)+($L$134*Visualisation!$V$135)+($M$134*Visualisation!$V$135)+($N$134*Visualisation!$V$135)+($O$134*Visualisation!$V$135)+($P$134*Visualisation!$V$135)+($Q$134*Visualisation!$V$135)+($R$134*Visualisation!$V$135)</f>
        <v>0</v>
      </c>
      <c r="CT233" s="2"/>
      <c r="CV233" s="21">
        <f>(($O$123*Visualisation!$V$135)+($O$124*Visualisation!$V$135)+($O$125*Visualisation!$V$135)+($O$126*Visualisation!$V$135)+($O$127*Visualisation!$V$135)+($O$128*Visualisation!$V$135)+($O$129*Visualisation!$V$135)+($O$130*Visualisation!$V$135)+($O$131*Visualisation!$V$135)+($O$132*Visualisation!$V$135)+($O$133*Visualisation!$V$135)+($O$134*Visualisation!$V$135)+($O$135*Visualisation!$V$135)+($O$136*Visualisation!$V$135)+($O$137*Visualisation!$V$135)+($O$138*Visualisation!$V$135))*$BD$86</f>
        <v>0</v>
      </c>
      <c r="CW233" s="21">
        <f>($C$135*Visualisation!$V$135)+($D$135*Visualisation!$V$135)+($E$135*Visualisation!$V$135)+($F$135*Visualisation!$V$135)+($G$135*Visualisation!$V$135)+($H$135*Visualisation!$V$135)+($I$135*Visualisation!$V$135)+($J$135*Visualisation!$V$135)+($K$135*Visualisation!$V$135)+($L$135*Visualisation!$V$135)+($M$135*Visualisation!$V$135)+($N$135*Visualisation!$V$135)+($O$135*Visualisation!$V$135)+($P$135*Visualisation!$V$135)+($Q$135*Visualisation!$V$135)+($R$135*Visualisation!$V$135)</f>
        <v>0</v>
      </c>
      <c r="CX233" s="2"/>
      <c r="CZ233" s="21">
        <f>(($P$123*Visualisation!$V$135)+($P$124*Visualisation!$V$135)+($P$125*Visualisation!$V$135)+($P$126*Visualisation!$V$135)+($P$127*Visualisation!$V$135)+($P$128*Visualisation!$V$135)+($P$129*Visualisation!$V$135)+($P$130*Visualisation!$V$135)+($P$131*Visualisation!$V$135)+($P$132*Visualisation!$V$135)+($P$133*Visualisation!$V$135)+($P$134*Visualisation!$V$135)+($P$135*Visualisation!$V$135)+($P$136*Visualisation!$V$135)+($P$137*Visualisation!$V$135)+($P$138*Visualisation!$V$135))*$BD$86</f>
        <v>0</v>
      </c>
      <c r="DA233" s="21">
        <f>($C$136*Visualisation!$V$135)+($D$136*Visualisation!$V$135)+($E$136*Visualisation!$V$135)+($F$136*Visualisation!$V$135)+($G$136*Visualisation!$V$135)+($H$136*Visualisation!$V$135)+($I$136*Visualisation!$V$135)+($J$136*Visualisation!$V$135)+($K$136*Visualisation!$V$135)+($L$136*Visualisation!$V$135)+($M$136*Visualisation!$V$135)+($N$136*Visualisation!$V$135)+($O$136*Visualisation!$V$135)+($P$136*Visualisation!$V$135)+($Q$136*Visualisation!$V$135)+($R$136*Visualisation!$V$135)</f>
        <v>0</v>
      </c>
      <c r="DB233" s="2"/>
      <c r="DD233" s="21">
        <f>(($Q$123*Visualisation!$V$135)+($Q$124*Visualisation!$V$135)+($Q$125*Visualisation!$V$135)+($Q$126*Visualisation!$V$135)+($Q$127*Visualisation!$V$135)+($Q$128*Visualisation!$V$135)+($Q$129*Visualisation!$V$135)+($Q$130*Visualisation!$V$135)+($Q$131*Visualisation!$V$135)+($Q$132*Visualisation!$V$135)+($Q$133*Visualisation!$V$135)+($Q$134*Visualisation!$V$135)+($Q$135*Visualisation!$V$135)+($Q$136*Visualisation!$V$135)+($Q$137*Visualisation!$V$135)+($Q$138*Visualisation!$V$135))*$BD$86</f>
        <v>0</v>
      </c>
      <c r="DE233" s="21">
        <f>($C$137*Visualisation!$V$135)+($D$137*Visualisation!$V$135)+($E$137*Visualisation!$V$135)+($F$137*Visualisation!$V$135)+($G$137*Visualisation!$V$135)+($H$137*Visualisation!$V$135)+($I$137*Visualisation!$V$135)+($J$137*Visualisation!$V$135)+($K$137*Visualisation!$V$135)+($L$137*Visualisation!$V$135)+($M$137*Visualisation!$V$135)+($N$137*Visualisation!$V$135)+($O$137*Visualisation!$V$135)+($P$137*Visualisation!$V$135)+($Q$137*Visualisation!$V$135)+($R$137*Visualisation!$V$135)</f>
        <v>0</v>
      </c>
      <c r="DF233" s="2"/>
      <c r="DH233" s="21">
        <f>(($R$123*Visualisation!$V$135)+($R$124*Visualisation!$V$135)+($R$125*Visualisation!$V$135)+($R$126*Visualisation!$V$135)+($R$127*Visualisation!$V$135)+($R$128*Visualisation!$V$135)+($R$129*Visualisation!$V$135)+($R$130*Visualisation!$V$135)+($R$131*Visualisation!$V$135)+($R$132*Visualisation!$V$135)+($R$133*Visualisation!$V$135)+($R$134*Visualisation!$V$135)+($R$135*Visualisation!$V$135)+($R$136*Visualisation!$V$135)+($R$137*Visualisation!$V$135)+($R$138*Visualisation!$V$135))*$BD$86</f>
        <v>0</v>
      </c>
      <c r="DI233" s="21">
        <f>($C$138*Visualisation!$V$135)+($D$138*Visualisation!$V$135)+($E$138*Visualisation!$V$135)+($F$138*Visualisation!$V$135)+($G$138*Visualisation!$V$135)+($H$138*Visualisation!$V$135)+($I$138*Visualisation!$V$135)+($J$138*Visualisation!$V$135)+($K$138*Visualisation!$V$135)+($L$138*Visualisation!$V$135)+($M$138*Visualisation!$V$135)+($N$138*Visualisation!$V$135)+($O$138*Visualisation!$V$135)+($P$138*Visualisation!$V$135)+($Q$138*Visualisation!$V$135)+($R$138*Visualisation!$V$135)</f>
        <v>0</v>
      </c>
      <c r="DJ233" s="2"/>
      <c r="DO233" s="253"/>
    </row>
    <row r="234" spans="1:119" ht="15.75">
      <c r="A234" s="35" t="s">
        <v>204</v>
      </c>
      <c r="B234" s="159" t="s">
        <v>236</v>
      </c>
      <c r="C234" s="163">
        <f>IF((Visualisation!$K$71-Visualisation!E$71)&gt;0,(1-(EXP(-(((Visualisation!$K$71-Visualisation!E$71)^2)/(2*($T$227^2)))))),0)</f>
        <v>0</v>
      </c>
      <c r="D234" s="163">
        <f>IF((Visualisation!$K$71-Visualisation!F$71)&gt;0,(1-(EXP(-(((Visualisation!$K$71-Visualisation!F$71)^2)/(2*($T$227^2)))))),0)</f>
        <v>0</v>
      </c>
      <c r="E234" s="163">
        <f>IF((Visualisation!$K$71-Visualisation!G$71)&gt;0,(1-(EXP(-(((Visualisation!$K$71-Visualisation!G$71)^2)/(2*($T$227^2)))))),0)</f>
        <v>0</v>
      </c>
      <c r="F234" s="163">
        <f>IF((Visualisation!$K$71-Visualisation!H$71)&gt;0,(1-(EXP(-(((Visualisation!$K$71-Visualisation!H$71)^2)/(2*($T$227^2)))))),0)</f>
        <v>0</v>
      </c>
      <c r="G234" s="163">
        <f>IF((Visualisation!$K$71-Visualisation!I$71)&gt;0,(1-(EXP(-(((Visualisation!$K$71-Visualisation!I$71)^2)/(2*($T$227^2)))))),0)</f>
        <v>0</v>
      </c>
      <c r="H234" s="163">
        <f>IF((Visualisation!$K$71-Visualisation!J$71)&gt;0,(1-(EXP(-(((Visualisation!$K$71-Visualisation!J$71)^2)/(2*($T$227^2)))))),0)</f>
        <v>0</v>
      </c>
      <c r="I234" s="163">
        <f>IF((Visualisation!$K$71-Visualisation!K$71)&gt;0,(1-(EXP(-(((Visualisation!$K$71-Visualisation!K$71)^2)/(2*($T$227^2)))))),0)</f>
        <v>0</v>
      </c>
      <c r="J234" s="163">
        <f>IF((Visualisation!$K$71-Visualisation!L$71)&gt;0,(1-(EXP(-(((Visualisation!$K$71-Visualisation!L$71)^2)/(2*($T$227^2)))))),0)</f>
        <v>0</v>
      </c>
      <c r="K234" s="163">
        <f>IF((Visualisation!$K$71-Visualisation!M$71)&gt;0,(1-(EXP(-(((Visualisation!$K$71-Visualisation!M$71)^2)/(2*($T$227^2)))))),0)</f>
        <v>0</v>
      </c>
      <c r="L234" s="163">
        <f>IF((Visualisation!$K$71-Visualisation!N$71)&gt;0,(1-(EXP(-(((Visualisation!$K$71-Visualisation!N$71)^2)/(2*($T$227^2)))))),0)</f>
        <v>0</v>
      </c>
      <c r="M234" s="163">
        <f>IF((Visualisation!$K$71-Visualisation!O$71)&gt;0,(1-(EXP(-(((Visualisation!$K$71-Visualisation!O$71)^2)/(2*($T$227^2)))))),0)</f>
        <v>0</v>
      </c>
      <c r="N234" s="163">
        <f>IF((Visualisation!$K$71-Visualisation!P$71)&gt;0,(1-(EXP(-(((Visualisation!$K$71-Visualisation!P$71)^2)/(2*($T$227^2)))))),0)</f>
        <v>0</v>
      </c>
      <c r="O234" s="163">
        <f>IF((Visualisation!$K$71-Visualisation!Q$71)&gt;0,(1-(EXP(-(((Visualisation!$K$71-Visualisation!Q$71)^2)/(2*($T$227^2)))))),0)</f>
        <v>0</v>
      </c>
      <c r="P234" s="163">
        <f>IF((Visualisation!$K$71-Visualisation!R$71)&gt;0,(1-(EXP(-(((Visualisation!$K$71-Visualisation!R$71)^2)/(2*($T$227^2)))))),0)</f>
        <v>0</v>
      </c>
      <c r="Q234" s="163">
        <f>IF((Visualisation!$K$71-Visualisation!S$71)&gt;0,(1-(EXP(-(((Visualisation!$K$71-Visualisation!S$71)^2)/(2*($T$227^2)))))),0)</f>
        <v>0</v>
      </c>
      <c r="R234" s="163">
        <f>IF((Visualisation!$K$71-Visualisation!T$71)&gt;0,(1-(EXP(-(((Visualisation!$K$71-Visualisation!T$71)^2)/(2*($T$227^2)))))),0)</f>
        <v>0</v>
      </c>
      <c r="W234" s="254"/>
      <c r="X234" s="2"/>
      <c r="Y234" s="2"/>
      <c r="Z234" s="2"/>
      <c r="AA234" s="188" t="s">
        <v>365</v>
      </c>
      <c r="AB234" s="21">
        <f>IFERROR((C90*Visualisation!$L$133)+(C111*Visualisation!$L$134)+(C132*Visualisation!$L$135)+(C153*Visualisation!$L$136)+(C174*Visualisation!$L$137)+(C195*Visualisation!$L$138)+(C216*Visualisation!$L$139)+(C237*Visualisation!$L$140)+(C258*Visualisation!$L$141),"-")</f>
        <v>0</v>
      </c>
      <c r="AC234" s="21">
        <f>IFERROR((D90*Visualisation!$L$133)+(D111*Visualisation!$L$134)+(D132*Visualisation!$L$135)+(D153*Visualisation!$L$136)+(D174*Visualisation!$L$137)+(D195*Visualisation!$L$138)+(D216*Visualisation!$L$139)+(D237*Visualisation!$L$140)+(D258*Visualisation!$L$141),"-")</f>
        <v>0</v>
      </c>
      <c r="AD234" s="21">
        <f>IFERROR((E90*Visualisation!$L$133)+(E111*Visualisation!$L$134)+(E132*Visualisation!$L$135)+(E153*Visualisation!$L$136)+(E174*Visualisation!$L$137)+(E195*Visualisation!$L$138)+(E216*Visualisation!$L$139)+(E237*Visualisation!$L$140)+(E258*Visualisation!$L$141),"-")</f>
        <v>0</v>
      </c>
      <c r="AE234" s="21">
        <f>IFERROR((F90*Visualisation!$L$133)+(F111*Visualisation!$L$134)+(F132*Visualisation!$L$135)+(F153*Visualisation!$L$136)+(F174*Visualisation!$L$137)+(F195*Visualisation!$L$138)+(F216*Visualisation!$L$139)+(F237*Visualisation!$L$140)+(F258*Visualisation!$L$141),"-")</f>
        <v>0</v>
      </c>
      <c r="AF234" s="21">
        <f>IFERROR((G90*Visualisation!$L$133)+(G111*Visualisation!$L$134)+(G132*Visualisation!$L$135)+(G153*Visualisation!$L$136)+(G174*Visualisation!$L$137)+(G195*Visualisation!$L$138)+(G216*Visualisation!$L$139)+(G237*Visualisation!$L$140)+(G258*Visualisation!$L$141),"-")</f>
        <v>0</v>
      </c>
      <c r="AG234" s="21">
        <f>IFERROR((H90*Visualisation!$L$133)+(H111*Visualisation!$L$134)+(H132*Visualisation!$L$135)+(H153*Visualisation!$L$136)+(H174*Visualisation!$L$137)+(H195*Visualisation!$L$138)+(H216*Visualisation!$L$139)+(H237*Visualisation!$L$140)+(H258*Visualisation!$L$141),"-")</f>
        <v>0</v>
      </c>
      <c r="AH234" s="21">
        <f>IFERROR((I90*Visualisation!$L$133)+(I111*Visualisation!$L$134)+(I132*Visualisation!$L$135)+(I153*Visualisation!$L$136)+(I174*Visualisation!$L$137)+(I195*Visualisation!$L$138)+(I216*Visualisation!$L$139)+(I237*Visualisation!$L$140)+(I258*Visualisation!$L$141),"-")</f>
        <v>0</v>
      </c>
      <c r="AI234" s="21">
        <f>IFERROR((J90*Visualisation!$L$133)+(J111*Visualisation!$L$134)+(J132*Visualisation!$L$135)+(J153*Visualisation!$L$136)+(J174*Visualisation!$L$137)+(J195*Visualisation!$L$138)+(J216*Visualisation!$L$139)+(J237*Visualisation!$L$140)+(J258*Visualisation!$L$141),"-")</f>
        <v>0</v>
      </c>
      <c r="AJ234" s="21">
        <f>IFERROR((K90*Visualisation!$L$133)+(K111*Visualisation!$L$134)+(K132*Visualisation!$L$135)+(K153*Visualisation!$L$136)+(K174*Visualisation!$L$137)+(K195*Visualisation!$L$138)+(K216*Visualisation!$L$139)+(K237*Visualisation!$L$140)+(K258*Visualisation!$L$141),"-")</f>
        <v>0</v>
      </c>
      <c r="AK234" s="21">
        <f>IFERROR((L90*Visualisation!$L$133)+(L111*Visualisation!$L$134)+(L132*Visualisation!$L$135)+(L153*Visualisation!$L$136)+(L174*Visualisation!$L$137)+(L195*Visualisation!$L$138)+(L216*Visualisation!$L$139)+(L237*Visualisation!$L$140)+(L258*Visualisation!$L$141),"-")</f>
        <v>0</v>
      </c>
      <c r="AL234" s="21">
        <f>IFERROR((M90*Visualisation!$L$133)+(M111*Visualisation!$L$134)+(M132*Visualisation!$L$135)+(M153*Visualisation!$L$136)+(M174*Visualisation!$L$137)+(M195*Visualisation!$L$138)+(M216*Visualisation!$L$139)+(M237*Visualisation!$L$140)+(M258*Visualisation!$L$141),"-")</f>
        <v>0</v>
      </c>
      <c r="AM234" s="21">
        <f>IFERROR((N90*Visualisation!$L$133)+(N111*Visualisation!$L$134)+(N132*Visualisation!$L$135)+(N153*Visualisation!$L$136)+(N174*Visualisation!$L$137)+(N195*Visualisation!$L$138)+(N216*Visualisation!$L$139)+(N237*Visualisation!$L$140)+(N258*Visualisation!$L$141),"-")</f>
        <v>0</v>
      </c>
      <c r="AN234" s="21">
        <f>IFERROR((O90*Visualisation!$L$133)+(O111*Visualisation!$L$134)+(O132*Visualisation!$L$135)+(O153*Visualisation!$L$136)+(O174*Visualisation!$L$137)+(O195*Visualisation!$L$138)+(O216*Visualisation!$L$139)+(O237*Visualisation!$L$140)+(O258*Visualisation!$L$141),"-")</f>
        <v>0</v>
      </c>
      <c r="AO234" s="21">
        <f>IFERROR((P90*Visualisation!$L$133)+(P111*Visualisation!$L$134)+(P132*Visualisation!$L$135)+(P153*Visualisation!$L$136)+(P174*Visualisation!$L$137)+(P195*Visualisation!$L$138)+(P216*Visualisation!$L$139)+(P237*Visualisation!$L$140)+(P258*Visualisation!$L$141),"-")</f>
        <v>0</v>
      </c>
      <c r="AP234" s="21">
        <f>IFERROR((Q90*Visualisation!$L$133)+(Q111*Visualisation!$L$134)+(Q132*Visualisation!$L$135)+(Q153*Visualisation!$L$136)+(Q174*Visualisation!$L$137)+(Q195*Visualisation!$L$138)+(Q216*Visualisation!$L$139)+(Q237*Visualisation!$L$140)+(Q258*Visualisation!$L$141),"-")</f>
        <v>0</v>
      </c>
      <c r="AQ234" s="202">
        <f>IFERROR((R90*Visualisation!$L$133)+(R111*Visualisation!$L$134)+(R132*Visualisation!$L$135)+(R153*Visualisation!$L$136)+(R174*Visualisation!$L$137)+(R195*Visualisation!$L$138)+(R216*Visualisation!$L$139)+(R237*Visualisation!$L$140)+(R258*Visualisation!$L$141),"-")</f>
        <v>0</v>
      </c>
      <c r="AR234" s="21">
        <f t="shared" si="26"/>
        <v>0</v>
      </c>
      <c r="AS234" s="1"/>
      <c r="AV234" s="249"/>
      <c r="AX234" s="11"/>
      <c r="AY234" s="75" t="s">
        <v>257</v>
      </c>
      <c r="AZ234" s="21">
        <f>(($C$144*Visualisation!$V$136)+($C$145*Visualisation!$V$136)+($C$146*Visualisation!$V$136)+($C$147*Visualisation!$V$136)+($C$148*Visualisation!$V$136)+($C$149*Visualisation!$V$136)+($C$150*Visualisation!$V$136)+($C$151*Visualisation!$V$136)+($C$152*Visualisation!$V$136)+($C$153*Visualisation!$V$136)+($C$154*Visualisation!$V$136)+($C$155*Visualisation!$V$136)+($C$156*Visualisation!$V$136)+($C$157*Visualisation!$V$136)+($C$158*Visualisation!$V$136)+($C$159*Visualisation!$V$136))*$BD$86</f>
        <v>0</v>
      </c>
      <c r="BA234" s="21">
        <f>($C$144*Visualisation!$V$136)+($D$144*Visualisation!$V$136)+($E$144*Visualisation!$V$136)+($F$144*Visualisation!$V$136)+($G$144*Visualisation!$V$136)+($H$144*Visualisation!$V$136)+($I$144*Visualisation!$V$136)+($J$144*Visualisation!$V$136)+($K$144*Visualisation!$V$136)+($L$144*Visualisation!$V$136)+($M$144*Visualisation!$V$136)+($N$144*Visualisation!$V$136)+($O$144*Visualisation!$V$136)+($P$144*Visualisation!$V$136)+($Q$144*Visualisation!$V$136)+($R$144*Visualisation!$V$136)</f>
        <v>0</v>
      </c>
      <c r="BB234" s="21"/>
      <c r="BC234" s="21"/>
      <c r="BD234" s="21">
        <f>(($D$144*Visualisation!$V$136)+($D$145*Visualisation!$V$136)+($D$146*Visualisation!$V$136)+($D$147*Visualisation!$V$136)+($D$148*Visualisation!$V$136)+($D$149*Visualisation!$V$136)+($D$150*Visualisation!$V$136)+($D$151*Visualisation!$V$136)+($D$152*Visualisation!$V$136)+($D$153*Visualisation!$V$136)+($D$154*Visualisation!$V$136)+($D$155*Visualisation!$V$136)+($D$156*Visualisation!$V$136)+($D$157*Visualisation!$V$136)+($D$158*Visualisation!$V$136)+($D$159*Visualisation!$V$136))*$BD$86</f>
        <v>0</v>
      </c>
      <c r="BE234" s="21">
        <f>($C$145*Visualisation!$V$136)+($D$145*Visualisation!$V$136)+($E$145*Visualisation!$V$136)+($F$145*Visualisation!$V$136)+($G$145*Visualisation!$V$136)+($H$145*Visualisation!$V$136)+($I$145*Visualisation!$V$136)+($J$145*Visualisation!$V$136)+($K$145*Visualisation!$V$136)+($L$145*Visualisation!$V$136)+($M$145*Visualisation!$V$136)+($N$145*Visualisation!$V$136)+($O$145*Visualisation!$V$136)+($P$145*Visualisation!$V$136)+($Q$145*Visualisation!$V$136)+($R$145*Visualisation!$V$136)</f>
        <v>0</v>
      </c>
      <c r="BF234" s="21"/>
      <c r="BG234" s="21"/>
      <c r="BH234" s="21">
        <f>(($E$144*Visualisation!$V$136)+($E$145*Visualisation!$V$136)+($E$146*Visualisation!$V$136)+($E$147*Visualisation!$V$136)+($E$148*Visualisation!$V$136)+($E$149*Visualisation!$V$136)+($E$150*Visualisation!$V$136)+($E$151*Visualisation!$V$136)+($E$152*Visualisation!$V$136)+($E$153*Visualisation!$V$136)+($E$154*Visualisation!$V$136)+($E$155*Visualisation!$V$136)+($E$156*Visualisation!$V$136)+($E$157*Visualisation!$V$136)+($E$158*Visualisation!$V$136)+($E$159*Visualisation!$V$136))*$BD$86</f>
        <v>0</v>
      </c>
      <c r="BI234" s="21">
        <f>($C$146*Visualisation!$V$136)+($D$146*Visualisation!$V$136)+($E$146*Visualisation!$V$136)+($F$146*Visualisation!$V$136)+($G$146*Visualisation!$V$136)+($H$146*Visualisation!$V$136)+($I$146*Visualisation!$V$136)+($J$146*Visualisation!$V$136)+($K$146*Visualisation!$V$136)+($L$146*Visualisation!$V$136)+($M$146*Visualisation!$V$136)+($N$146*Visualisation!$V$136)+($O$146*Visualisation!$V$136)+($P$146*Visualisation!$V$136)+($Q$146*Visualisation!$V$136)+($R$146*Visualisation!$V$136)</f>
        <v>0</v>
      </c>
      <c r="BJ234" s="21"/>
      <c r="BK234" s="21"/>
      <c r="BL234" s="21">
        <f>(($F$144*Visualisation!$V$136)+($F$145*Visualisation!$V$136)+($F$146*Visualisation!$V$136)+($F$147*Visualisation!$V$136)+($F$148*Visualisation!$V$136)+($F$149*Visualisation!$V$136)+($F$150*Visualisation!$V$136)+($F$151*Visualisation!$V$136)+($F$152*Visualisation!$V$136)+($F$153*Visualisation!$V$136)+($F$154*Visualisation!$V$136)+($F$155*Visualisation!$V$136)+($F$156*Visualisation!$V$136)+($F$157*Visualisation!$V$136)+($F$158*Visualisation!$V$136)+($F$159*Visualisation!$V$136))*$BD$86</f>
        <v>0</v>
      </c>
      <c r="BM234" s="21">
        <f>($C$147*Visualisation!$V$136)+($D$147*Visualisation!$V$136)+($E$147*Visualisation!$V$136)+($F$147*Visualisation!$V$136)+($G$147*Visualisation!$V$136)+($H$147*Visualisation!$V$136)+($I$147*Visualisation!$V$136)+($J$147*Visualisation!$V$136)+($K$147*Visualisation!$V$136)+($L$147*Visualisation!$V$136)+($M$147*Visualisation!$V$136)+($N$147*Visualisation!$V$136)+($O$147*Visualisation!$V$136)+($P$147*Visualisation!$V$136)+($Q$147*Visualisation!$V$136)+($R$147*Visualisation!$V$136)</f>
        <v>0</v>
      </c>
      <c r="BN234" s="21"/>
      <c r="BO234" s="21"/>
      <c r="BP234" s="21">
        <f>(($G$144*Visualisation!$V$136)+($G$145*Visualisation!$V$136)+($G$146*Visualisation!$V$136)+($G$147*Visualisation!$V$136)+($G$148*Visualisation!$V$136)+($G$149*Visualisation!$V$136)+($G$150*Visualisation!$V$136)+($G$151*Visualisation!$V$136)+($G$152*Visualisation!$V$136)+($G$153*Visualisation!$V$136)+($G$154*Visualisation!$V$136)+($G$155*Visualisation!$V$136)+($G$156*Visualisation!$V$136)+($G$157*Visualisation!$V$136)+($G$158*Visualisation!$V$136)+($G$159*Visualisation!$V$136))*$BD$86</f>
        <v>0</v>
      </c>
      <c r="BQ234" s="21">
        <f>($C$148*Visualisation!$V$136)+($D$148*Visualisation!$V$136)+($E$148*Visualisation!$V$136)+($F$148*Visualisation!$V$136)+($G$148*Visualisation!$V$136)+($H$148*Visualisation!$V$136)+($I$148*Visualisation!$V$136)+($J$148*Visualisation!$V$136)+($K$148*Visualisation!$V$136)+($L$148*Visualisation!$V$136)+($M$148*Visualisation!$V$136)+($N$148*Visualisation!$V$136)+($O$148*Visualisation!$V$136)+($P$148*Visualisation!$V$136)+($Q$148*Visualisation!$V$136)+($R$148*Visualisation!$V$136)</f>
        <v>0</v>
      </c>
      <c r="BR234" s="21"/>
      <c r="BS234" s="21"/>
      <c r="BT234" s="21">
        <f>(($H$144*Visualisation!$V$136)+($H$145*Visualisation!$V$136)+($H$146*Visualisation!$V$136)+($H$147*Visualisation!$V$136)+($H$148*Visualisation!$V$136)+($H$149*Visualisation!$V$136)+($H$150*Visualisation!$V$136)+($H$151*Visualisation!$V$136)+($H$152*Visualisation!$V$136)+($H$153*Visualisation!$V$136)+($H$154*Visualisation!$V$136)+($H$155*Visualisation!$V$136)+($H$156*Visualisation!$V$136)+($H$157*Visualisation!$V$136)+($H$158*Visualisation!$V$136)+($H$159*Visualisation!$V$136))*$BD$86</f>
        <v>0</v>
      </c>
      <c r="BU234" s="21">
        <f>($C$149*Visualisation!$V$136)+($D$149*Visualisation!$V$136)+($E$149*Visualisation!$V$136)+($F$149*Visualisation!$V$136)+($G$149*Visualisation!$V$136)+($H$149*Visualisation!$V$136)+($I$149*Visualisation!$V$136)+($J$149*Visualisation!$V$136)+($K$149*Visualisation!$V$136)+($L$149*Visualisation!$V$136)+($M$149*Visualisation!$V$136)+($N$149*Visualisation!$V$136)+($O$149*Visualisation!$V$136)+($P$149*Visualisation!$V$136)+($Q$149*Visualisation!$V$136)+($R$149*Visualisation!$V$136)</f>
        <v>0</v>
      </c>
      <c r="BV234" s="21"/>
      <c r="BW234" s="21"/>
      <c r="BX234" s="21">
        <f>(($I$144*Visualisation!$V$136)+($I$145*Visualisation!$V$136)+($I$146*Visualisation!$V$136)+($I$147*Visualisation!$V$136)+($I$148*Visualisation!$V$136)+($I$149*Visualisation!$V$136)+($I$150*Visualisation!$V$136)+($I$151*Visualisation!$V$136)+($I$152*Visualisation!$V$136)+($I$153*Visualisation!$V$136)+($I$154*Visualisation!$V$136)+($I$155*Visualisation!$V$136)+($I$156*Visualisation!$V$136)+($I$157*Visualisation!$V$136)+($I$158*Visualisation!$V$136)+($I$159*Visualisation!$V$136))*$BD$86</f>
        <v>0</v>
      </c>
      <c r="BY234" s="21">
        <f>($C$150*Visualisation!$V$136)+($D$150*Visualisation!$V$136)+($E$150*Visualisation!$V$136)+($F$150*Visualisation!$V$136)+($G$150*Visualisation!$V$136)+($H$150*Visualisation!$V$136)+($I$150*Visualisation!$V$136)+($J$150*Visualisation!$V$136)+($K$150*Visualisation!$V$136)+($L$150*Visualisation!$V$136)+($M$150*Visualisation!$V$136)+($N$150*Visualisation!$V$136)+($O$150*Visualisation!$V$136)+($P$150*Visualisation!$V$136)+($Q$150*Visualisation!$V$136)+($R$150*Visualisation!$V$136)</f>
        <v>0</v>
      </c>
      <c r="BZ234" s="2"/>
      <c r="CB234" s="21">
        <f>(($J$144*Visualisation!$V$136)+($J$145*Visualisation!$V$136)+($J$146*Visualisation!$V$136)+($J$147*Visualisation!$V$136)+($J$148*Visualisation!$V$136)+($J$149*Visualisation!$V$136)+($J$150*Visualisation!$V$136)+($J$151*Visualisation!$V$136)+($J$152*Visualisation!$V$136)+($J$153*Visualisation!$V$136)+($J$154*Visualisation!$V$136)+($J$155*Visualisation!$V$136)+($J$156*Visualisation!$V$136)+($J$157*Visualisation!$V$136)+($J$158*Visualisation!$V$136)+($J$159*Visualisation!$V$136))*$BD$86</f>
        <v>0</v>
      </c>
      <c r="CC234" s="21">
        <f>($C$151*Visualisation!$V$136)+($D$151*Visualisation!$V$136)+($E$151*Visualisation!$V$136)+($F$151*Visualisation!$V$136)+($G$151*Visualisation!$V$136)+($H$151*Visualisation!$V$136)+($I$151*Visualisation!$V$136)+($J$151*Visualisation!$V$136)+($K$151*Visualisation!$V$136)+($L$151*Visualisation!$V$136)+($M$151*Visualisation!$V$136)+($N$151*Visualisation!$V$136)+($O$151*Visualisation!$V$136)+($P$151*Visualisation!$V$136)+($Q$151*Visualisation!$V$136)+($R$151*Visualisation!$V$136)</f>
        <v>0</v>
      </c>
      <c r="CD234" s="2"/>
      <c r="CF234" s="21">
        <f>(($K$144*Visualisation!$V$136)+($K$145*Visualisation!$V$136)+($K$146*Visualisation!$V$136)+($K$147*Visualisation!$V$136)+($K$148*Visualisation!$V$136)+($K$149*Visualisation!$V$136)+($K$150*Visualisation!$V$136)+($K$151*Visualisation!$V$136)+($K$152*Visualisation!$V$136)+($K$153*Visualisation!$V$136)+($K$154*Visualisation!$V$136)+($K$155*Visualisation!$V$136)+($K$156*Visualisation!$V$136)+($K$157*Visualisation!$V$136)+($K$158*Visualisation!$V$136)+($K$159*Visualisation!$V$136))*$BD$86</f>
        <v>0</v>
      </c>
      <c r="CG234" s="21">
        <f>($C$152*Visualisation!$V$136)+($D$152*Visualisation!$V$136)+($E$152*Visualisation!$V$136)+($F$152*Visualisation!$V$136)+($G$152*Visualisation!$V$136)+($H$152*Visualisation!$V$136)+($I$152*Visualisation!$V$136)+($J$152*Visualisation!$V$136)+($K$152*Visualisation!$V$136)+($L$152*Visualisation!$V$136)+($M$152*Visualisation!$V$136)+($N$152*Visualisation!$V$136)+($O$152*Visualisation!$V$136)+($P$152*Visualisation!$V$136)+($Q$152*Visualisation!$V$136)+($R$152*Visualisation!$V$136)</f>
        <v>0</v>
      </c>
      <c r="CH234" s="2"/>
      <c r="CJ234" s="21">
        <f>(($L$144*Visualisation!$V$136)+($L$145*Visualisation!$V$136)+($L$146*Visualisation!$V$136)+($L$147*Visualisation!$V$136)+($L$148*Visualisation!$V$136)+($L$149*Visualisation!$V$136)+($L$150*Visualisation!$V$136)+($L$151*Visualisation!$V$136)+($L$152*Visualisation!$V$136)+($L$153*Visualisation!$V$136)+($L$154*Visualisation!$V$136)+($L$155*Visualisation!$V$136)+($L$156*Visualisation!$V$136)+($L$157*Visualisation!$V$136)+($L$158*Visualisation!$V$136)+($L$159*Visualisation!$V$136))*$BD$86</f>
        <v>0</v>
      </c>
      <c r="CK234" s="21">
        <f>($C$153*Visualisation!$V$136)+($D$153*Visualisation!$V$136)+($E$153*Visualisation!$V$136)+($F$153*Visualisation!$V$136)+($G$153*Visualisation!$V$136)+($H$153*Visualisation!$V$136)+($I$153*Visualisation!$V$136)+($J$153*Visualisation!$V$136)+($K$153*Visualisation!$V$136)+($L$153*Visualisation!$V$136)+($M$153*Visualisation!$V$136)+($N$153*Visualisation!$V$136)+($O$153*Visualisation!$V$136)+($P$153*Visualisation!$V$136)+($Q$153*Visualisation!$V$136)+($R$153*Visualisation!$V$136)</f>
        <v>0</v>
      </c>
      <c r="CL234" s="2"/>
      <c r="CN234" s="21">
        <f>(($M$144*Visualisation!$V$136)+($M$145*Visualisation!$V$136)+($M$146*Visualisation!$V$136)+($M$147*Visualisation!$V$136)+($M$148*Visualisation!$V$136)+($M$149*Visualisation!$V$136)+($M$150*Visualisation!$V$136)+($M$151*Visualisation!$V$136)+($M$152*Visualisation!$V$136)+($M$153*Visualisation!$V$136)+($M$154*Visualisation!$V$136)+($M$155*Visualisation!$V$136)+($M$156*Visualisation!$V$136)+($M$157*Visualisation!$V$136)+($M$158*Visualisation!$V$136)+($M$159*Visualisation!$V$136))*$BD$86</f>
        <v>0</v>
      </c>
      <c r="CO234" s="21">
        <f>($C$154*Visualisation!$V$136)+($D$154*Visualisation!$V$136)+($E$154*Visualisation!$V$136)+($F$154*Visualisation!$V$136)+($G$154*Visualisation!$V$136)+($H$154*Visualisation!$V$136)+($I$154*Visualisation!$V$136)+($J$154*Visualisation!$V$136)+($K$154*Visualisation!$V$136)+($L$154*Visualisation!$V$136)+($M$154*Visualisation!$V$136)+($N$154*Visualisation!$V$136)+($O$154*Visualisation!$V$136)+($P$154*Visualisation!$V$136)+($Q$154*Visualisation!$V$136)+($R$154*Visualisation!$V$136)</f>
        <v>0</v>
      </c>
      <c r="CP234" s="2"/>
      <c r="CR234" s="21">
        <f>(($N$144*Visualisation!$V$136)+($N$145*Visualisation!$V$136)+($N$146*Visualisation!$V$136)+($N$147*Visualisation!$V$136)+($N$148*Visualisation!$V$136)+($N$149*Visualisation!$V$136)+($N$150*Visualisation!$V$136)+($N$151*Visualisation!$V$136)+($N$152*Visualisation!$V$136)+($N$153*Visualisation!$V$136)+($N$154*Visualisation!$V$136)+($N$155*Visualisation!$V$136)+($N$156*Visualisation!$V$136)+($N$157*Visualisation!$V$136)+($N$158*Visualisation!$V$136)+($N$159*Visualisation!$V$136))*$BD$86</f>
        <v>0</v>
      </c>
      <c r="CS234" s="21">
        <f>($C$155*Visualisation!$V$136)+($D$155*Visualisation!$V$136)+($E$155*Visualisation!$V$136)+($F$155*Visualisation!$V$136)+($G$155*Visualisation!$V$136)+($H$155*Visualisation!$V$136)+($I$155*Visualisation!$V$136)+($J$155*Visualisation!$V$136)+($K$155*Visualisation!$V$136)+($L$155*Visualisation!$V$136)+($M$155*Visualisation!$V$136)+($N$155*Visualisation!$V$136)+($O$155*Visualisation!$V$136)+($P$155*Visualisation!$V$136)+($Q$155*Visualisation!$V$136)+($R$155*Visualisation!$V$136)</f>
        <v>0</v>
      </c>
      <c r="CT234" s="2"/>
      <c r="CV234" s="21">
        <f>(($O$144*Visualisation!$V$136)+($O$145*Visualisation!$V$136)+($O$146*Visualisation!$V$136)+($O$147*Visualisation!$V$136)+($O$148*Visualisation!$V$136)+($O$149*Visualisation!$V$136)+($O$150*Visualisation!$V$136)+($O$151*Visualisation!$V$136)+($O$152*Visualisation!$V$136)+($O$153*Visualisation!$V$136)+($O$154*Visualisation!$V$136)+($O$155*Visualisation!$V$136)+($O$156*Visualisation!$V$136)+($O$157*Visualisation!$V$136)+($O$158*Visualisation!$V$136)+($O$159*Visualisation!$V$136))*$BD$86</f>
        <v>0</v>
      </c>
      <c r="CW234" s="21">
        <f>($C$156*Visualisation!$V$136)+($D$156*Visualisation!$V$136)+($E$156*Visualisation!$V$136)+($F$156*Visualisation!$V$136)+($G$156*Visualisation!$V$136)+($H$156*Visualisation!$V$136)+($I$156*Visualisation!$V$136)+($J$156*Visualisation!$V$136)+($K$156*Visualisation!$V$136)+($L$156*Visualisation!$V$136)+($M$156*Visualisation!$V$136)+($N$156*Visualisation!$V$136)+($O$156*Visualisation!$V$136)+($P$156*Visualisation!$V$136)+($Q$156*Visualisation!$V$136)+($R$156*Visualisation!$V$136)</f>
        <v>0</v>
      </c>
      <c r="CX234" s="2"/>
      <c r="CZ234" s="21">
        <f>(($P$144*Visualisation!$V$136)+($P$145*Visualisation!$V$136)+($P$146*Visualisation!$V$136)+($P$147*Visualisation!$V$136)+($P$148*Visualisation!$V$136)+($P$149*Visualisation!$V$136)+($P$150*Visualisation!$V$136)+($P$151*Visualisation!$V$136)+($P$152*Visualisation!$V$136)+($P$153*Visualisation!$V$136)+($P$154*Visualisation!$V$136)+($P$155*Visualisation!$V$136)+($P$156*Visualisation!$V$136)+($P$157*Visualisation!$V$136)+($P$158*Visualisation!$V$136)+($P$159*Visualisation!$V$136))*$BD$86</f>
        <v>0</v>
      </c>
      <c r="DA234" s="21">
        <f>($C$157*Visualisation!$V$136)+($D$157*Visualisation!$V$136)+($E$157*Visualisation!$V$136)+($F$157*Visualisation!$V$136)+($G$157*Visualisation!$V$136)+($H$157*Visualisation!$V$136)+($I$157*Visualisation!$V$136)+($J$157*Visualisation!$V$136)+($K$157*Visualisation!$V$136)+($L$157*Visualisation!$V$136)+($M$157*Visualisation!$V$136)+($N$157*Visualisation!$V$136)+($O$157*Visualisation!$V$136)+($P$157*Visualisation!$V$136)+($Q$157*Visualisation!$V$136)+($R$157*Visualisation!$V$136)</f>
        <v>0</v>
      </c>
      <c r="DB234" s="2"/>
      <c r="DD234" s="21">
        <f>(($Q$144*Visualisation!$V$136)+($Q$145*Visualisation!$V$136)+($Q$146*Visualisation!$V$136)+($Q$147*Visualisation!$V$136)+($Q$148*Visualisation!$V$136)+($Q$149*Visualisation!$V$136)+($Q$150*Visualisation!$V$136)+($Q$151*Visualisation!$V$136)+($Q$152*Visualisation!$V$136)+($Q$153*Visualisation!$V$136)+($Q$154*Visualisation!$V$136)+($Q$155*Visualisation!$V$136)+($Q$156*Visualisation!$V$136)+($Q$157*Visualisation!$V$136)+($Q$158*Visualisation!$V$136)+($Q$159*Visualisation!$V$136))*$BD$86</f>
        <v>0</v>
      </c>
      <c r="DE234" s="21">
        <f>($C$158*Visualisation!$V$136)+($D$158*Visualisation!$V$136)+($E$158*Visualisation!$V$136)+($F$158*Visualisation!$V$136)+($G$158*Visualisation!$V$136)+($H$158*Visualisation!$V$136)+($I$158*Visualisation!$V$136)+($J$158*Visualisation!$V$136)+($K$158*Visualisation!$V$136)+($L$158*Visualisation!$V$136)+($M$158*Visualisation!$V$136)+($N$158*Visualisation!$V$136)+($O$158*Visualisation!$V$136)+($P$158*Visualisation!$V$136)+($Q$158*Visualisation!$V$136)+($R$158*Visualisation!$V$136)</f>
        <v>0</v>
      </c>
      <c r="DF234" s="2"/>
      <c r="DH234" s="21">
        <f>(($R$144*Visualisation!$V$136)+($R$145*Visualisation!$V$136)+($R$146*Visualisation!$V$136)+($R$147*Visualisation!$V$136)+($R$148*Visualisation!$V$136)+($R$149*Visualisation!$V$136)+($R$150*Visualisation!$V$136)+($R$151*Visualisation!$V$136)+($R$152*Visualisation!$V$136)+($R$153*Visualisation!$V$136)+($R$154*Visualisation!$V$136)+($R$155*Visualisation!$V$136)+($R$156*Visualisation!$V$136)+($R$157*Visualisation!$V$136)+($R$158*Visualisation!$V$136)+($R$159*Visualisation!$V$136))*$BD$86</f>
        <v>0</v>
      </c>
      <c r="DI234" s="21">
        <f>($C$159*Visualisation!$V$136)+($D$159*Visualisation!$V$136)+($E$159*Visualisation!$V$136)+($F$159*Visualisation!$V$136)+($G$159*Visualisation!$V$136)+($H$159*Visualisation!$V$136)+($I$159*Visualisation!$V$136)+($J$159*Visualisation!$V$136)+($K$159*Visualisation!$V$136)+($L$159*Visualisation!$V$136)+($M$159*Visualisation!$V$136)+($N$159*Visualisation!$V$136)+($O$159*Visualisation!$V$136)+($P$159*Visualisation!$V$136)+($Q$159*Visualisation!$V$136)+($R$159*Visualisation!$V$136)</f>
        <v>0</v>
      </c>
      <c r="DJ234" s="2"/>
      <c r="DO234" s="253"/>
    </row>
    <row r="235" spans="1:119" ht="15.75">
      <c r="A235" s="28" t="s">
        <v>73</v>
      </c>
      <c r="B235" s="159" t="s">
        <v>290</v>
      </c>
      <c r="C235" s="163">
        <f>IF((Visualisation!$L$71-Visualisation!E$71)&gt;0,(1-(EXP(-(((Visualisation!$L$71-Visualisation!E$71)^2)/(2*($T$227^2)))))),0)</f>
        <v>0</v>
      </c>
      <c r="D235" s="163">
        <f>IF((Visualisation!$L$71-Visualisation!F$71)&gt;0,(1-(EXP(-(((Visualisation!$L$71-Visualisation!F$71)^2)/(2*($T$227^2)))))),0)</f>
        <v>0</v>
      </c>
      <c r="E235" s="163">
        <f>IF((Visualisation!$L$71-Visualisation!G$71)&gt;0,(1-(EXP(-(((Visualisation!$L$71-Visualisation!G$71)^2)/(2*($T$227^2)))))),0)</f>
        <v>0</v>
      </c>
      <c r="F235" s="163">
        <f>IF((Visualisation!$L$71-Visualisation!H$71)&gt;0,(1-(EXP(-(((Visualisation!$L$71-Visualisation!H$71)^2)/(2*($T$227^2)))))),0)</f>
        <v>0</v>
      </c>
      <c r="G235" s="163">
        <f>IF((Visualisation!$L$71-Visualisation!I$71)&gt;0,(1-(EXP(-(((Visualisation!$L$71-Visualisation!I$71)^2)/(2*($T$227^2)))))),0)</f>
        <v>0</v>
      </c>
      <c r="H235" s="163">
        <f>IF((Visualisation!$L$71-Visualisation!J$71)&gt;0,(1-(EXP(-(((Visualisation!$L$71-Visualisation!J$71)^2)/(2*($T$227^2)))))),0)</f>
        <v>0</v>
      </c>
      <c r="I235" s="163">
        <f>IF((Visualisation!$L$71-Visualisation!K$71)&gt;0,(1-(EXP(-(((Visualisation!$L$71-Visualisation!K$71)^2)/(2*($T$227^2)))))),0)</f>
        <v>0</v>
      </c>
      <c r="J235" s="163">
        <f>IF((Visualisation!$L$71-Visualisation!L$71)&gt;0,(1-(EXP(-(((Visualisation!$L$71-Visualisation!L$71)^2)/(2*($T$227^2)))))),0)</f>
        <v>0</v>
      </c>
      <c r="K235" s="163">
        <f>IF((Visualisation!$L$71-Visualisation!M$71)&gt;0,(1-(EXP(-(((Visualisation!$L$71-Visualisation!M$71)^2)/(2*($T$227^2)))))),0)</f>
        <v>0</v>
      </c>
      <c r="L235" s="163">
        <f>IF((Visualisation!$L$71-Visualisation!N$71)&gt;0,(1-(EXP(-(((Visualisation!$L$71-Visualisation!N$71)^2)/(2*($T$227^2)))))),0)</f>
        <v>0</v>
      </c>
      <c r="M235" s="163">
        <f>IF((Visualisation!$L$71-Visualisation!O$71)&gt;0,(1-(EXP(-(((Visualisation!$L$71-Visualisation!O$71)^2)/(2*($T$227^2)))))),0)</f>
        <v>0</v>
      </c>
      <c r="N235" s="163">
        <f>IF((Visualisation!$L$71-Visualisation!P$71)&gt;0,(1-(EXP(-(((Visualisation!$L$71-Visualisation!P$71)^2)/(2*($T$227^2)))))),0)</f>
        <v>0</v>
      </c>
      <c r="O235" s="163">
        <f>IF((Visualisation!$L$71-Visualisation!Q$71)&gt;0,(1-(EXP(-(((Visualisation!$L$71-Visualisation!Q$71)^2)/(2*($T$227^2)))))),0)</f>
        <v>0</v>
      </c>
      <c r="P235" s="163">
        <f>IF((Visualisation!$L$71-Visualisation!R$71)&gt;0,(1-(EXP(-(((Visualisation!$L$71-Visualisation!R$71)^2)/(2*($T$227^2)))))),0)</f>
        <v>0</v>
      </c>
      <c r="Q235" s="163">
        <f>IF((Visualisation!$L$71-Visualisation!S$71)&gt;0,(1-(EXP(-(((Visualisation!$L$71-Visualisation!S$71)^2)/(2*($T$227^2)))))),0)</f>
        <v>0</v>
      </c>
      <c r="R235" s="163">
        <f>IF((Visualisation!$L$71-Visualisation!T$71)&gt;0,(1-(EXP(-(((Visualisation!$L$71-Visualisation!T$71)^2)/(2*($T$227^2)))))),0)</f>
        <v>0</v>
      </c>
      <c r="W235" s="254"/>
      <c r="X235" s="2"/>
      <c r="Y235" s="2"/>
      <c r="Z235" s="2"/>
      <c r="AA235" s="188" t="s">
        <v>366</v>
      </c>
      <c r="AB235" s="21">
        <f>IFERROR((C91*Visualisation!$L$133)+(C112*Visualisation!$L$134)+(C133*Visualisation!$L$135)+(C154*Visualisation!$L$136)+(C175*Visualisation!$L$137)+(C196*Visualisation!$L$138)+(C217*Visualisation!$L$139)+(C238*Visualisation!$L$140)+(C259*Visualisation!$L$141),"-")</f>
        <v>0</v>
      </c>
      <c r="AC235" s="21">
        <f>IFERROR((D91*Visualisation!$L$133)+(D112*Visualisation!$L$134)+(D133*Visualisation!$L$135)+(D154*Visualisation!$L$136)+(D175*Visualisation!$L$137)+(D196*Visualisation!$L$138)+(D217*Visualisation!$L$139)+(D238*Visualisation!$L$140)+(D259*Visualisation!$L$141),"-")</f>
        <v>0</v>
      </c>
      <c r="AD235" s="21">
        <f>IFERROR((E91*Visualisation!$L$133)+(E112*Visualisation!$L$134)+(E133*Visualisation!$L$135)+(E154*Visualisation!$L$136)+(E175*Visualisation!$L$137)+(E196*Visualisation!$L$138)+(E217*Visualisation!$L$139)+(E238*Visualisation!$L$140)+(E259*Visualisation!$L$141),"-")</f>
        <v>0</v>
      </c>
      <c r="AE235" s="21">
        <f>IFERROR((F91*Visualisation!$L$133)+(F112*Visualisation!$L$134)+(F133*Visualisation!$L$135)+(F154*Visualisation!$L$136)+(F175*Visualisation!$L$137)+(F196*Visualisation!$L$138)+(F217*Visualisation!$L$139)+(F238*Visualisation!$L$140)+(F259*Visualisation!$L$141),"-")</f>
        <v>0</v>
      </c>
      <c r="AF235" s="21">
        <f>IFERROR((G91*Visualisation!$L$133)+(G112*Visualisation!$L$134)+(G133*Visualisation!$L$135)+(G154*Visualisation!$L$136)+(G175*Visualisation!$L$137)+(G196*Visualisation!$L$138)+(G217*Visualisation!$L$139)+(G238*Visualisation!$L$140)+(G259*Visualisation!$L$141),"-")</f>
        <v>0</v>
      </c>
      <c r="AG235" s="21">
        <f>IFERROR((H91*Visualisation!$L$133)+(H112*Visualisation!$L$134)+(H133*Visualisation!$L$135)+(H154*Visualisation!$L$136)+(H175*Visualisation!$L$137)+(H196*Visualisation!$L$138)+(H217*Visualisation!$L$139)+(H238*Visualisation!$L$140)+(H259*Visualisation!$L$141),"-")</f>
        <v>0</v>
      </c>
      <c r="AH235" s="21">
        <f>IFERROR((I91*Visualisation!$L$133)+(I112*Visualisation!$L$134)+(I133*Visualisation!$L$135)+(I154*Visualisation!$L$136)+(I175*Visualisation!$L$137)+(I196*Visualisation!$L$138)+(I217*Visualisation!$L$139)+(I238*Visualisation!$L$140)+(I259*Visualisation!$L$141),"-")</f>
        <v>0</v>
      </c>
      <c r="AI235" s="21">
        <f>IFERROR((J91*Visualisation!$L$133)+(J112*Visualisation!$L$134)+(J133*Visualisation!$L$135)+(J154*Visualisation!$L$136)+(J175*Visualisation!$L$137)+(J196*Visualisation!$L$138)+(J217*Visualisation!$L$139)+(J238*Visualisation!$L$140)+(J259*Visualisation!$L$141),"-")</f>
        <v>0</v>
      </c>
      <c r="AJ235" s="21">
        <f>IFERROR((K91*Visualisation!$L$133)+(K112*Visualisation!$L$134)+(K133*Visualisation!$L$135)+(K154*Visualisation!$L$136)+(K175*Visualisation!$L$137)+(K196*Visualisation!$L$138)+(K217*Visualisation!$L$139)+(K238*Visualisation!$L$140)+(K259*Visualisation!$L$141),"-")</f>
        <v>0</v>
      </c>
      <c r="AK235" s="21">
        <f>IFERROR((L91*Visualisation!$L$133)+(L112*Visualisation!$L$134)+(L133*Visualisation!$L$135)+(L154*Visualisation!$L$136)+(L175*Visualisation!$L$137)+(L196*Visualisation!$L$138)+(L217*Visualisation!$L$139)+(L238*Visualisation!$L$140)+(L259*Visualisation!$L$141),"-")</f>
        <v>0</v>
      </c>
      <c r="AL235" s="21">
        <f>IFERROR((M91*Visualisation!$L$133)+(M112*Visualisation!$L$134)+(M133*Visualisation!$L$135)+(M154*Visualisation!$L$136)+(M175*Visualisation!$L$137)+(M196*Visualisation!$L$138)+(M217*Visualisation!$L$139)+(M238*Visualisation!$L$140)+(M259*Visualisation!$L$141),"-")</f>
        <v>0</v>
      </c>
      <c r="AM235" s="21">
        <f>IFERROR((N91*Visualisation!$L$133)+(N112*Visualisation!$L$134)+(N133*Visualisation!$L$135)+(N154*Visualisation!$L$136)+(N175*Visualisation!$L$137)+(N196*Visualisation!$L$138)+(N217*Visualisation!$L$139)+(N238*Visualisation!$L$140)+(N259*Visualisation!$L$141),"-")</f>
        <v>0</v>
      </c>
      <c r="AN235" s="21">
        <f>IFERROR((O91*Visualisation!$L$133)+(O112*Visualisation!$L$134)+(O133*Visualisation!$L$135)+(O154*Visualisation!$L$136)+(O175*Visualisation!$L$137)+(O196*Visualisation!$L$138)+(O217*Visualisation!$L$139)+(O238*Visualisation!$L$140)+(O259*Visualisation!$L$141),"-")</f>
        <v>0</v>
      </c>
      <c r="AO235" s="21">
        <f>IFERROR((P91*Visualisation!$L$133)+(P112*Visualisation!$L$134)+(P133*Visualisation!$L$135)+(P154*Visualisation!$L$136)+(P175*Visualisation!$L$137)+(P196*Visualisation!$L$138)+(P217*Visualisation!$L$139)+(P238*Visualisation!$L$140)+(P259*Visualisation!$L$141),"-")</f>
        <v>0</v>
      </c>
      <c r="AP235" s="21">
        <f>IFERROR((Q91*Visualisation!$L$133)+(Q112*Visualisation!$L$134)+(Q133*Visualisation!$L$135)+(Q154*Visualisation!$L$136)+(Q175*Visualisation!$L$137)+(Q196*Visualisation!$L$138)+(Q217*Visualisation!$L$139)+(Q238*Visualisation!$L$140)+(Q259*Visualisation!$L$141),"-")</f>
        <v>0</v>
      </c>
      <c r="AQ235" s="202">
        <f>IFERROR((R91*Visualisation!$L$133)+(R112*Visualisation!$L$134)+(R133*Visualisation!$L$135)+(R154*Visualisation!$L$136)+(R175*Visualisation!$L$137)+(R196*Visualisation!$L$138)+(R217*Visualisation!$L$139)+(R238*Visualisation!$L$140)+(R259*Visualisation!$L$141),"-")</f>
        <v>0</v>
      </c>
      <c r="AR235" s="21">
        <f t="shared" si="26"/>
        <v>0</v>
      </c>
      <c r="AS235" s="1"/>
      <c r="AV235" s="249"/>
      <c r="AX235" s="11"/>
      <c r="AY235" s="225" t="s">
        <v>82</v>
      </c>
      <c r="AZ235" s="21">
        <f>(($C$165*Visualisation!$V$137)+($C$166*Visualisation!$V$137)+($C$167*Visualisation!$V$137)+($C$168*Visualisation!$V$137)+($C$169*Visualisation!$V$137)+($C$170*Visualisation!$V$137)+($C$171*Visualisation!$V$137)+($C$172*Visualisation!$V$137)+($C$173*Visualisation!$V$137)+($C$174*Visualisation!$V$137)+($C$175*Visualisation!$V$137)+($C$176*Visualisation!$V$137)+($C$177*Visualisation!$V$137)+($C$178*Visualisation!$V$137)+($C$179*Visualisation!$V$137)+($C$180*Visualisation!$V$137))*$BD$86</f>
        <v>0</v>
      </c>
      <c r="BA235" s="21">
        <f>($C$165*Visualisation!$V$137)+($D$165*Visualisation!$V$137)+($E$165*Visualisation!$V$137)+($F$165*Visualisation!$V$137)+($G$165*Visualisation!$V$137)+($H$165*Visualisation!$V$137)+($I$165*Visualisation!$V$137)+($J$165*Visualisation!$V$137)+($K$165*Visualisation!$V$137)+($L$165*Visualisation!$V$137)+($M$165*Visualisation!$V$137)+($N$165*Visualisation!$V$137)+($O$165*Visualisation!$V$137)+($P$165*Visualisation!$V$137)+($Q$165*Visualisation!$V$137)+($R$165*Visualisation!$V$137)</f>
        <v>0</v>
      </c>
      <c r="BB235" s="21"/>
      <c r="BC235" s="21"/>
      <c r="BD235" s="21">
        <f>(($D$165*Visualisation!$V$137)+($D$166*Visualisation!$V$137)+($D$167*Visualisation!$V$137)+($D$168*Visualisation!$V$137)+($D$169*Visualisation!$V$137)+($D$170*Visualisation!$V$137)+($D$171*Visualisation!$V$137)+($D$172*Visualisation!$V$137)+($D$173*Visualisation!$V$137)+($D$174*Visualisation!$V$137)+($D$175*Visualisation!$V$137)+($D$176*Visualisation!$V$137)+($D$177*Visualisation!$V$137)+($D$178*Visualisation!$V$137)+($D$179*Visualisation!$V$137)+($D$180*Visualisation!$V$137))*$BD$86</f>
        <v>0</v>
      </c>
      <c r="BE235" s="21">
        <f>($C$166*Visualisation!$V$137)+($D$166*Visualisation!$V$137)+($E$166*Visualisation!$V$137)+($F$166*Visualisation!$V$137)+($G$166*Visualisation!$V$137)+($H$166*Visualisation!$V$137)+($I$166*Visualisation!$V$137)+($J$166*Visualisation!$V$137)+($K$166*Visualisation!$V$137)+($L$166*Visualisation!$V$137)+($M$166*Visualisation!$V$137)+($N$166*Visualisation!$V$137)+($O$166*Visualisation!$V$137)+($P$166*Visualisation!$V$137)+($Q$166*Visualisation!$V$137)+($R$166*Visualisation!$V$137)</f>
        <v>0</v>
      </c>
      <c r="BF235" s="21"/>
      <c r="BG235" s="21"/>
      <c r="BH235" s="21">
        <f>(($E$165*Visualisation!$V$137)+($E$166*Visualisation!$V$137)+($E$167*Visualisation!$V$137)+($E$168*Visualisation!$V$137)+($E$169*Visualisation!$V$137)+($E$170*Visualisation!$V$137)+($E$171*Visualisation!$V$137)+($E$172*Visualisation!$V$137)+($E$173*Visualisation!$V$137)+($E$174*Visualisation!$V$137)+($E$175*Visualisation!$V$137)+($E$176*Visualisation!$V$137)+($E$177*Visualisation!$V$137)+($E$178*Visualisation!$V$137)+($E$179*Visualisation!$V$137)+($E$180*Visualisation!$V$137))*$BD$86</f>
        <v>0</v>
      </c>
      <c r="BI235" s="21">
        <f>($C$167*Visualisation!$V$137)+($D$167*Visualisation!$V$137)+($E$167*Visualisation!$V$137)+($F$167*Visualisation!$V$137)+($G$167*Visualisation!$V$137)+($H$167*Visualisation!$V$137)+($I$167*Visualisation!$V$137)+($J$167*Visualisation!$V$137)+($K$167*Visualisation!$V$137)+($L$167*Visualisation!$V$137)+($M$167*Visualisation!$V$137)+($N$167*Visualisation!$V$137)+($O$167*Visualisation!$V$137)+($P$167*Visualisation!$V$137)+($Q$167*Visualisation!$V$137)+($R$167*Visualisation!$V$137)</f>
        <v>0</v>
      </c>
      <c r="BJ235" s="21"/>
      <c r="BK235" s="21"/>
      <c r="BL235" s="21">
        <f>(($F$165*Visualisation!$V$137)+($F$166*Visualisation!$V$137)+($F$167*Visualisation!$V$137)+($F$168*Visualisation!$V$137)+($F$169*Visualisation!$V$137)+($F$170*Visualisation!$V$137)+($F$171*Visualisation!$V$137)+($F$172*Visualisation!$V$137)+($F$173*Visualisation!$V$137)+($F$174*Visualisation!$V$137)+($F$175*Visualisation!$V$137)+($F$176*Visualisation!$V$137)+($F$177*Visualisation!$V$137)+($F$178*Visualisation!$V$137)+($F$179*Visualisation!$V$137)+($F$180*Visualisation!$V$137))*$BD$86</f>
        <v>0</v>
      </c>
      <c r="BM235" s="21">
        <f>($C$168*Visualisation!$V$137)+($D$168*Visualisation!$V$137)+($E$168*Visualisation!$V$137)+($F$168*Visualisation!$V$137)+($G$168*Visualisation!$V$137)+($H$168*Visualisation!$V$137)+($I$168*Visualisation!$V$137)+($J$168*Visualisation!$V$137)+($K$168*Visualisation!$V$137)+($L$168*Visualisation!$V$137)+($M$168*Visualisation!$V$137)+($N$168*Visualisation!$V$137)+($O$168*Visualisation!$V$137)+($P$168*Visualisation!$V$137)+($Q$168*Visualisation!$V$137)+($R$168*Visualisation!$V$137)</f>
        <v>0</v>
      </c>
      <c r="BN235" s="21"/>
      <c r="BO235" s="21"/>
      <c r="BP235" s="21">
        <f>(($G$165*Visualisation!$V$137)+($G$166*Visualisation!$V$137)+($G$167*Visualisation!$V$137)+($G$168*Visualisation!$V$137)+($G$169*Visualisation!$V$137)+($G$170*Visualisation!$V$137)+($G$171*Visualisation!$V$137)+($G$172*Visualisation!$V$137)+($G$173*Visualisation!$V$137)+($G$174*Visualisation!$V$137)+($G$175*Visualisation!$V$137)+($G$176*Visualisation!$V$137)+($G$177*Visualisation!$V$137)+($G$178*Visualisation!$V$137)+($G$179*Visualisation!$V$137)+($G$180*Visualisation!$V$137))*$BD$86</f>
        <v>0</v>
      </c>
      <c r="BQ235" s="21">
        <f>($C$169*Visualisation!$V$137)+($D$169*Visualisation!$V$137)+($E$169*Visualisation!$V$137)+($F$169*Visualisation!$V$137)+($G$169*Visualisation!$V$137)+($H$169*Visualisation!$V$137)+($I$169*Visualisation!$V$137)+($J$169*Visualisation!$V$137)+($K$169*Visualisation!$V$137)+($L$169*Visualisation!$V$137)+($M$169*Visualisation!$V$137)+($N$169*Visualisation!$V$137)+($O$169*Visualisation!$V$137)+($P$169*Visualisation!$V$137)+($Q$169*Visualisation!$V$137)+($R$169*Visualisation!$V$137)</f>
        <v>0</v>
      </c>
      <c r="BR235" s="21"/>
      <c r="BS235" s="21"/>
      <c r="BT235" s="21">
        <f>(($H$165*Visualisation!$V$137)+($H$166*Visualisation!$V$137)+($H$167*Visualisation!$V$137)+($H$168*Visualisation!$V$137)+($H$169*Visualisation!$V$137)+($H$170*Visualisation!$V$137)+($H$171*Visualisation!$V$137)+($H$172*Visualisation!$V$137)+($H$173*Visualisation!$V$137)+($H$174*Visualisation!$V$137)+($H$175*Visualisation!$V$137)+($H$176*Visualisation!$V$137)+($H$177*Visualisation!$V$137)+($H$178*Visualisation!$V$137)+($H$179*Visualisation!$V$137)+($H$180*Visualisation!$V$137))*$BD$86</f>
        <v>0</v>
      </c>
      <c r="BU235" s="21">
        <f>($C$170*Visualisation!$V$137)+($D$170*Visualisation!$V$137)+($E$170*Visualisation!$V$137)+($F$170*Visualisation!$V$137)+($G$170*Visualisation!$V$137)+($H$170*Visualisation!$V$137)+($I$170*Visualisation!$V$137)+($J$170*Visualisation!$V$137)+($K$170*Visualisation!$V$137)+($L$170*Visualisation!$V$137)+($M$170*Visualisation!$V$137)+($N$170*Visualisation!$V$137)+($O$170*Visualisation!$V$137)+($P$170*Visualisation!$V$137)+($Q$170*Visualisation!$V$137)+($R$170*Visualisation!$V$137)</f>
        <v>0</v>
      </c>
      <c r="BV235" s="21"/>
      <c r="BW235" s="21"/>
      <c r="BX235" s="21">
        <f>(($I$165*Visualisation!$V$137)+($I$166*Visualisation!$V$137)+($I$167*Visualisation!$V$137)+($I$168*Visualisation!$V$137)+($I$169*Visualisation!$V$137)+($I$170*Visualisation!$V$137)+($I$171*Visualisation!$V$137)+($I$172*Visualisation!$V$137)+($I$173*Visualisation!$V$137)+($I$174*Visualisation!$V$137)+($I$175*Visualisation!$V$137)+($I$176*Visualisation!$V$137)+($I$177*Visualisation!$V$137)+($I$178*Visualisation!$V$137)+($I$179*Visualisation!$V$137)+($I$180*Visualisation!$V$137))*$BD$86</f>
        <v>0</v>
      </c>
      <c r="BY235" s="21">
        <f>($C$171*Visualisation!$V$137)+($D$171*Visualisation!$V$137)+($E$171*Visualisation!$V$137)+($F$171*Visualisation!$V$137)+($G$171*Visualisation!$V$137)+($H$171*Visualisation!$V$137)+($I$171*Visualisation!$V$137)+($J$171*Visualisation!$V$137)+($K$171*Visualisation!$V$137)+($L$171*Visualisation!$V$137)+($M$171*Visualisation!$V$137)+($N$171*Visualisation!$V$137)+($O$171*Visualisation!$V$137)+($P$171*Visualisation!$V$137)+($Q$171*Visualisation!$V$137)+($R$171*Visualisation!$V$137)</f>
        <v>0</v>
      </c>
      <c r="BZ235" s="2"/>
      <c r="CB235" s="21">
        <f>(($J$165*Visualisation!$V$137)+($J$166*Visualisation!$V$137)+($J$167*Visualisation!$V$137)+($J$168*Visualisation!$V$137)+($J$169*Visualisation!$V$137)+($J$170*Visualisation!$V$137)+($J$171*Visualisation!$V$137)+($J$172*Visualisation!$V$137)+($J$173*Visualisation!$V$137)+($J$174*Visualisation!$V$137)+($J$175*Visualisation!$V$137)+($J$176*Visualisation!$V$137)+($J$177*Visualisation!$V$137)+($J$178*Visualisation!$V$137)+($J$179*Visualisation!$V$137)+($J$180*Visualisation!$V$137))*$BD$86</f>
        <v>0</v>
      </c>
      <c r="CC235" s="21">
        <f>($C$172*Visualisation!$V$137)+($D$172*Visualisation!$V$137)+($E$172*Visualisation!$V$137)+($F$172*Visualisation!$V$137)+($G$172*Visualisation!$V$137)+($H$172*Visualisation!$V$137)+($I$172*Visualisation!$V$137)+($J$172*Visualisation!$V$137)+($K$172*Visualisation!$V$137)+($L$172*Visualisation!$V$137)+($M$172*Visualisation!$V$137)+($N$172*Visualisation!$V$137)+($O$172*Visualisation!$V$137)+($P$172*Visualisation!$V$137)+($Q$172*Visualisation!$V$137)+($R$172*Visualisation!$V$137)</f>
        <v>0</v>
      </c>
      <c r="CD235" s="2"/>
      <c r="CF235" s="21">
        <f>(($K$165*Visualisation!$V$137)+($K$166*Visualisation!$V$137)+($K$167*Visualisation!$V$137)+($K$168*Visualisation!$V$137)+($K$169*Visualisation!$V$137)+($K$170*Visualisation!$V$137)+($K$171*Visualisation!$V$137)+($K$172*Visualisation!$V$137)+($K$173*Visualisation!$V$137)+($K$174*Visualisation!$V$137)+($K$175*Visualisation!$V$137)+($K$176*Visualisation!$V$137)+($K$177*Visualisation!$V$137)+($K$178*Visualisation!$V$137)+($K$179*Visualisation!$V$137)+($K$180*Visualisation!$V$137))*$BD$86</f>
        <v>0</v>
      </c>
      <c r="CG235" s="21">
        <f>($C$173*Visualisation!$V$137)+($D$173*Visualisation!$V$137)+($E$173*Visualisation!$V$137)+($F$173*Visualisation!$V$137)+($G$173*Visualisation!$V$137)+($H$173*Visualisation!$V$137)+($I$173*Visualisation!$V$137)+($J$173*Visualisation!$V$137)+($K$173*Visualisation!$V$137)+($L$173*Visualisation!$V$137)+($M$173*Visualisation!$V$137)+($N$173*Visualisation!$V$137)+($O$173*Visualisation!$V$137)+($P$173*Visualisation!$V$137)+($Q$173*Visualisation!$V$137)+($R$173*Visualisation!$V$137)</f>
        <v>0</v>
      </c>
      <c r="CH235" s="2"/>
      <c r="CJ235" s="21">
        <f>(($L$165*Visualisation!$V$137)+($L$166*Visualisation!$V$137)+($L$167*Visualisation!$V$137)+($L$168*Visualisation!$V$137)+($L$169*Visualisation!$V$137)+($L$170*Visualisation!$V$137)+($L$171*Visualisation!$V$137)+($L$172*Visualisation!$V$137)+($L$173*Visualisation!$V$137)+($L$174*Visualisation!$V$137)+($L$175*Visualisation!$V$137)+($L$176*Visualisation!$V$137)+($L$177*Visualisation!$V$137)+($L$178*Visualisation!$V$137)+($L$179*Visualisation!$V$137)+($L$180*Visualisation!$V$137))*$BD$86</f>
        <v>0</v>
      </c>
      <c r="CK235" s="21">
        <f>($C$174*Visualisation!$V$137)+($D$174*Visualisation!$V$137)+($E$174*Visualisation!$V$137)+($F$174*Visualisation!$V$137)+($G$174*Visualisation!$V$137)+($H$174*Visualisation!$V$137)+($I$174*Visualisation!$V$137)+($J$174*Visualisation!$V$137)+($K$174*Visualisation!$V$137)+($L$174*Visualisation!$V$137)+($M$174*Visualisation!$V$137)+($N$174*Visualisation!$V$137)+($O$174*Visualisation!$V$137)+($P$174*Visualisation!$V$137)+($Q$174*Visualisation!$V$137)+($R$174*Visualisation!$V$137)</f>
        <v>0</v>
      </c>
      <c r="CL235" s="2"/>
      <c r="CN235" s="21">
        <f>(($M$165*Visualisation!$V$137)+($M$166*Visualisation!$V$137)+($M$167*Visualisation!$V$137)+($M$168*Visualisation!$V$137)+($M$169*Visualisation!$V$137)+($M$170*Visualisation!$V$137)+($M$171*Visualisation!$V$137)+($M$172*Visualisation!$V$137)+($M$173*Visualisation!$V$137)+($M$174*Visualisation!$V$137)+($M$175*Visualisation!$V$137)+($M$176*Visualisation!$V$137)+($M$177*Visualisation!$V$137)+($M$178*Visualisation!$V$137)+($M$179*Visualisation!$V$137)+($M$180*Visualisation!$V$137))*$BD$86</f>
        <v>0</v>
      </c>
      <c r="CO235" s="21">
        <f>($C$175*Visualisation!$V$137)+($D$175*Visualisation!$V$137)+($E$175*Visualisation!$V$137)+($F$175*Visualisation!$V$137)+($G$175*Visualisation!$V$137)+($H$175*Visualisation!$V$137)+($I$175*Visualisation!$V$137)+($J$175*Visualisation!$V$137)+($K$175*Visualisation!$V$137)+($L$175*Visualisation!$V$137)+($M$175*Visualisation!$V$137)+($N$175*Visualisation!$V$137)+($O$175*Visualisation!$V$137)+($P$175*Visualisation!$V$137)+($Q$175*Visualisation!$V$137)+($R$175*Visualisation!$V$137)</f>
        <v>0</v>
      </c>
      <c r="CP235" s="2"/>
      <c r="CR235" s="21">
        <f>(($N$165*Visualisation!$V$137)+($N$166*Visualisation!$V$137)+($N$167*Visualisation!$V$137)+($N$168*Visualisation!$V$137)+($N$169*Visualisation!$V$137)+($N$170*Visualisation!$V$137)+($N$171*Visualisation!$V$137)+($N$172*Visualisation!$V$137)+($N$173*Visualisation!$V$137)+($N$174*Visualisation!$V$137)+($N$175*Visualisation!$V$137)+($N$176*Visualisation!$V$137)+($N$177*Visualisation!$V$137)+($N$178*Visualisation!$V$137)+($N$179*Visualisation!$V$137)+($N$180*Visualisation!$V$137))*$BD$86</f>
        <v>0</v>
      </c>
      <c r="CS235" s="21">
        <f>($C$176*Visualisation!$V$137)+($D$176*Visualisation!$V$137)+($E$176*Visualisation!$V$137)+($F$176*Visualisation!$V$137)+($G$176*Visualisation!$V$137)+($H$176*Visualisation!$V$137)+($I$176*Visualisation!$V$137)+($J$176*Visualisation!$V$137)+($K$176*Visualisation!$V$137)+($L$176*Visualisation!$V$137)+($M$176*Visualisation!$V$137)+($N$176*Visualisation!$V$137)+($O$176*Visualisation!$V$137)+($P$176*Visualisation!$V$137)+($Q$176*Visualisation!$V$137)+($R$176*Visualisation!$V$137)</f>
        <v>0</v>
      </c>
      <c r="CT235" s="2"/>
      <c r="CV235" s="21">
        <f>(($O$165*Visualisation!$V$137)+($O$166*Visualisation!$V$137)+($O$167*Visualisation!$V$137)+($O$168*Visualisation!$V$137)+($O$169*Visualisation!$V$137)+($O$170*Visualisation!$V$137)+($O$171*Visualisation!$V$137)+($O$172*Visualisation!$V$137)+($O$173*Visualisation!$V$137)+($O$174*Visualisation!$V$137)+($O$175*Visualisation!$V$137)+($O$176*Visualisation!$V$137)+($O$177*Visualisation!$V$137)+($O$178*Visualisation!$V$137)+($O$179*Visualisation!$V$137)+($O$180*Visualisation!$V$137))*$BD$86</f>
        <v>0</v>
      </c>
      <c r="CW235" s="21">
        <f>($C$177*Visualisation!$V$137)+($D$177*Visualisation!$V$137)+($E$177*Visualisation!$V$137)+($F$177*Visualisation!$V$137)+($G$177*Visualisation!$V$137)+($H$177*Visualisation!$V$137)+($I$177*Visualisation!$V$137)+($J$177*Visualisation!$V$137)+($K$177*Visualisation!$V$137)+($L$177*Visualisation!$V$137)+($M$177*Visualisation!$V$137)+($N$177*Visualisation!$V$137)+($O$177*Visualisation!$V$137)+($P$177*Visualisation!$V$137)+($Q$177*Visualisation!$V$137)+($R$177*Visualisation!$V$137)</f>
        <v>0</v>
      </c>
      <c r="CX235" s="2"/>
      <c r="CZ235" s="21">
        <f>(($P$165*Visualisation!$V$137)+($P$166*Visualisation!$V$137)+($P$167*Visualisation!$V$137)+($P$168*Visualisation!$V$137)+($P$169*Visualisation!$V$137)+($P$170*Visualisation!$V$137)+($P$171*Visualisation!$V$137)+($P$172*Visualisation!$V$137)+($P$173*Visualisation!$V$137)+($P$174*Visualisation!$V$137)+($P$175*Visualisation!$V$137)+($P$176*Visualisation!$V$137)+($P$177*Visualisation!$V$137)+($P$178*Visualisation!$V$137)+($P$179*Visualisation!$V$137)+($P$180*Visualisation!$V$137))*$BD$86</f>
        <v>0</v>
      </c>
      <c r="DA235" s="21">
        <f>($C$178*Visualisation!$V$137)+($D$178*Visualisation!$V$137)+($E$178*Visualisation!$V$137)+($F$178*Visualisation!$V$137)+($G$178*Visualisation!$V$137)+($H$178*Visualisation!$V$137)+($I$178*Visualisation!$V$137)+($J$178*Visualisation!$V$137)+($K$178*Visualisation!$V$137)+($L$178*Visualisation!$V$137)+($M$178*Visualisation!$V$137)+($N$178*Visualisation!$V$137)+($O$178*Visualisation!$V$137)+($P$178*Visualisation!$V$137)+($Q$178*Visualisation!$V$137)+($R$178*Visualisation!$V$137)</f>
        <v>0</v>
      </c>
      <c r="DB235" s="2"/>
      <c r="DD235" s="21">
        <f>(($Q$165*Visualisation!$V$137)+($Q$166*Visualisation!$V$137)+($Q$167*Visualisation!$V$137)+($Q$168*Visualisation!$V$137)+($Q$169*Visualisation!$V$137)+($Q$170*Visualisation!$V$137)+($Q$171*Visualisation!$V$137)+($Q$172*Visualisation!$V$137)+($Q$173*Visualisation!$V$137)+($Q$174*Visualisation!$V$137)+($Q$175*Visualisation!$V$137)+($Q$176*Visualisation!$V$137)+($Q$177*Visualisation!$V$137)+($Q$178*Visualisation!$V$137)+($Q$179*Visualisation!$V$137)+($Q$180*Visualisation!$V$137))*$BD$86</f>
        <v>0</v>
      </c>
      <c r="DE235" s="21">
        <f>($C$179*Visualisation!$V$137)+($D$179*Visualisation!$V$137)+($E$179*Visualisation!$V$137)+($F$179*Visualisation!$V$137)+($G$179*Visualisation!$V$137)+($H$179*Visualisation!$V$137)+($I$179*Visualisation!$V$137)+($J$179*Visualisation!$V$137)+($K$179*Visualisation!$V$137)+($L$179*Visualisation!$V$137)+($M$179*Visualisation!$V$137)+($N$179*Visualisation!$V$137)+($O$179*Visualisation!$V$137)+($P$179*Visualisation!$V$137)+($Q$179*Visualisation!$V$137)+($R$179*Visualisation!$V$137)</f>
        <v>0</v>
      </c>
      <c r="DF235" s="2"/>
      <c r="DH235" s="21">
        <f>(($R$165*Visualisation!$V$137)+($R$166*Visualisation!$V$137)+($R$167*Visualisation!$V$137)+($R$168*Visualisation!$V$137)+($R$169*Visualisation!$V$137)+($R$170*Visualisation!$V$137)+($R$171*Visualisation!$V$137)+($R$172*Visualisation!$V$137)+($R$173*Visualisation!$V$137)+($R$174*Visualisation!$V$137)+($R$175*Visualisation!$V$137)+($R$176*Visualisation!$V$137)+($R$177*Visualisation!$V$137)+($R$178*Visualisation!$V$137)+($R$179*Visualisation!$V$137)+($R$180*Visualisation!$V$137))*$BD$86</f>
        <v>0</v>
      </c>
      <c r="DI235" s="21">
        <f>($C$180*Visualisation!$V$137)+($D$180*Visualisation!$V$137)+($E$180*Visualisation!$V$137)+($F$180*Visualisation!$V$137)+($G$180*Visualisation!$V$137)+($H$180*Visualisation!$V$137)+($I$180*Visualisation!$V$137)+($J$180*Visualisation!$V$137)+($K$180*Visualisation!$V$137)+($L$180*Visualisation!$V$137)+($M$180*Visualisation!$V$137)+($N$180*Visualisation!$V$137)+($O$180*Visualisation!$V$137)+($P$180*Visualisation!$V$137)+($Q$180*Visualisation!$V$137)+($R$180*Visualisation!$V$137)</f>
        <v>0</v>
      </c>
      <c r="DJ235" s="2"/>
      <c r="DO235" s="253"/>
    </row>
    <row r="236" spans="1:119" ht="15.75">
      <c r="A236" s="28" t="s">
        <v>72</v>
      </c>
      <c r="B236" s="159" t="s">
        <v>291</v>
      </c>
      <c r="C236" s="163">
        <f>IF((Visualisation!$M$71-Visualisation!E$71)&gt;0,(1-(EXP(-(((Visualisation!$M$71-Visualisation!E$71)^2)/(2*($T$227^2)))))),0)</f>
        <v>0.69842945217848762</v>
      </c>
      <c r="D236" s="163">
        <f>IF((Visualisation!$M$71-Visualisation!F$71)&gt;0,(1-(EXP(-(((Visualisation!$M$71-Visualisation!F$71)^2)/(2*($T$227^2)))))),0)</f>
        <v>0.69842945217848762</v>
      </c>
      <c r="E236" s="163">
        <f>IF((Visualisation!$M$71-Visualisation!G$71)&gt;0,(1-(EXP(-(((Visualisation!$M$71-Visualisation!G$71)^2)/(2*($T$227^2)))))),0)</f>
        <v>0</v>
      </c>
      <c r="F236" s="163">
        <f>IF((Visualisation!$M$71-Visualisation!H$71)&gt;0,(1-(EXP(-(((Visualisation!$M$71-Visualisation!H$71)^2)/(2*($T$227^2)))))),0)</f>
        <v>0.69842945217848762</v>
      </c>
      <c r="G236" s="163">
        <f>IF((Visualisation!$M$71-Visualisation!I$71)&gt;0,(1-(EXP(-(((Visualisation!$M$71-Visualisation!I$71)^2)/(2*($T$227^2)))))),0)</f>
        <v>0.69842945217848762</v>
      </c>
      <c r="H236" s="163">
        <f>IF((Visualisation!$M$71-Visualisation!J$71)&gt;0,(1-(EXP(-(((Visualisation!$M$71-Visualisation!J$71)^2)/(2*($T$227^2)))))),0)</f>
        <v>0</v>
      </c>
      <c r="I236" s="163">
        <f>IF((Visualisation!$M$71-Visualisation!K$71)&gt;0,(1-(EXP(-(((Visualisation!$M$71-Visualisation!K$71)^2)/(2*($T$227^2)))))),0)</f>
        <v>0.69842945217848762</v>
      </c>
      <c r="J236" s="163">
        <f>IF((Visualisation!$M$71-Visualisation!L$71)&gt;0,(1-(EXP(-(((Visualisation!$M$71-Visualisation!L$71)^2)/(2*($T$227^2)))))),0)</f>
        <v>0.69842945217848762</v>
      </c>
      <c r="K236" s="163">
        <f>IF((Visualisation!$M$71-Visualisation!M$71)&gt;0,(1-(EXP(-(((Visualisation!$M$71-Visualisation!M$71)^2)/(2*($T$227^2)))))),0)</f>
        <v>0</v>
      </c>
      <c r="L236" s="163">
        <f>IF((Visualisation!$M$71-Visualisation!N$71)&gt;0,(1-(EXP(-(((Visualisation!$M$71-Visualisation!N$71)^2)/(2*($T$227^2)))))),0)</f>
        <v>0.69842945217848762</v>
      </c>
      <c r="M236" s="163">
        <f>IF((Visualisation!$M$71-Visualisation!O$71)&gt;0,(1-(EXP(-(((Visualisation!$M$71-Visualisation!O$71)^2)/(2*($T$227^2)))))),0)</f>
        <v>0.69842945217848762</v>
      </c>
      <c r="N236" s="163">
        <f>IF((Visualisation!$M$71-Visualisation!P$71)&gt;0,(1-(EXP(-(((Visualisation!$M$71-Visualisation!P$71)^2)/(2*($T$227^2)))))),0)</f>
        <v>0</v>
      </c>
      <c r="O236" s="163">
        <f>IF((Visualisation!$M$71-Visualisation!Q$71)&gt;0,(1-(EXP(-(((Visualisation!$M$71-Visualisation!Q$71)^2)/(2*($T$227^2)))))),0)</f>
        <v>0</v>
      </c>
      <c r="P236" s="163">
        <f>IF((Visualisation!$M$71-Visualisation!R$71)&gt;0,(1-(EXP(-(((Visualisation!$M$71-Visualisation!R$71)^2)/(2*($T$227^2)))))),0)</f>
        <v>0.69842945217848762</v>
      </c>
      <c r="Q236" s="163">
        <f>IF((Visualisation!$M$71-Visualisation!S$71)&gt;0,(1-(EXP(-(((Visualisation!$M$71-Visualisation!S$71)^2)/(2*($T$227^2)))))),0)</f>
        <v>0</v>
      </c>
      <c r="R236" s="163">
        <f>IF((Visualisation!$M$71-Visualisation!T$71)&gt;0,(1-(EXP(-(((Visualisation!$M$71-Visualisation!T$71)^2)/(2*($T$227^2)))))),0)</f>
        <v>0</v>
      </c>
      <c r="W236" s="254"/>
      <c r="X236" s="2"/>
      <c r="Y236" s="2"/>
      <c r="Z236" s="2"/>
      <c r="AA236" s="188" t="s">
        <v>367</v>
      </c>
      <c r="AB236" s="21">
        <f>IFERROR((C92*Visualisation!$L$133)+(C113*Visualisation!$L$134)+(C134*Visualisation!$L$135)+(C155*Visualisation!$L$136)+(C176*Visualisation!$L$137)+(C197*Visualisation!$L$138)+(C218*Visualisation!$L$139)+(C239*Visualisation!$L$140)+(C260*Visualisation!$L$141),"-")</f>
        <v>0</v>
      </c>
      <c r="AC236" s="21">
        <f>IFERROR((D92*Visualisation!$L$133)+(D113*Visualisation!$L$134)+(D134*Visualisation!$L$135)+(D155*Visualisation!$L$136)+(D176*Visualisation!$L$137)+(D197*Visualisation!$L$138)+(D218*Visualisation!$L$139)+(D239*Visualisation!$L$140)+(D260*Visualisation!$L$141),"-")</f>
        <v>0</v>
      </c>
      <c r="AD236" s="21">
        <f>IFERROR((E92*Visualisation!$L$133)+(E113*Visualisation!$L$134)+(E134*Visualisation!$L$135)+(E155*Visualisation!$L$136)+(E176*Visualisation!$L$137)+(E197*Visualisation!$L$138)+(E218*Visualisation!$L$139)+(E239*Visualisation!$L$140)+(E260*Visualisation!$L$141),"-")</f>
        <v>0</v>
      </c>
      <c r="AE236" s="21">
        <f>IFERROR((F92*Visualisation!$L$133)+(F113*Visualisation!$L$134)+(F134*Visualisation!$L$135)+(F155*Visualisation!$L$136)+(F176*Visualisation!$L$137)+(F197*Visualisation!$L$138)+(F218*Visualisation!$L$139)+(F239*Visualisation!$L$140)+(F260*Visualisation!$L$141),"-")</f>
        <v>0</v>
      </c>
      <c r="AF236" s="21">
        <f>IFERROR((G92*Visualisation!$L$133)+(G113*Visualisation!$L$134)+(G134*Visualisation!$L$135)+(G155*Visualisation!$L$136)+(G176*Visualisation!$L$137)+(G197*Visualisation!$L$138)+(G218*Visualisation!$L$139)+(G239*Visualisation!$L$140)+(G260*Visualisation!$L$141),"-")</f>
        <v>0</v>
      </c>
      <c r="AG236" s="21">
        <f>IFERROR((H92*Visualisation!$L$133)+(H113*Visualisation!$L$134)+(H134*Visualisation!$L$135)+(H155*Visualisation!$L$136)+(H176*Visualisation!$L$137)+(H197*Visualisation!$L$138)+(H218*Visualisation!$L$139)+(H239*Visualisation!$L$140)+(H260*Visualisation!$L$141),"-")</f>
        <v>0</v>
      </c>
      <c r="AH236" s="21">
        <f>IFERROR((I92*Visualisation!$L$133)+(I113*Visualisation!$L$134)+(I134*Visualisation!$L$135)+(I155*Visualisation!$L$136)+(I176*Visualisation!$L$137)+(I197*Visualisation!$L$138)+(I218*Visualisation!$L$139)+(I239*Visualisation!$L$140)+(I260*Visualisation!$L$141),"-")</f>
        <v>0</v>
      </c>
      <c r="AI236" s="21">
        <f>IFERROR((J92*Visualisation!$L$133)+(J113*Visualisation!$L$134)+(J134*Visualisation!$L$135)+(J155*Visualisation!$L$136)+(J176*Visualisation!$L$137)+(J197*Visualisation!$L$138)+(J218*Visualisation!$L$139)+(J239*Visualisation!$L$140)+(J260*Visualisation!$L$141),"-")</f>
        <v>0</v>
      </c>
      <c r="AJ236" s="21">
        <f>IFERROR((K92*Visualisation!$L$133)+(K113*Visualisation!$L$134)+(K134*Visualisation!$L$135)+(K155*Visualisation!$L$136)+(K176*Visualisation!$L$137)+(K197*Visualisation!$L$138)+(K218*Visualisation!$L$139)+(K239*Visualisation!$L$140)+(K260*Visualisation!$L$141),"-")</f>
        <v>0</v>
      </c>
      <c r="AK236" s="21">
        <f>IFERROR((L92*Visualisation!$L$133)+(L113*Visualisation!$L$134)+(L134*Visualisation!$L$135)+(L155*Visualisation!$L$136)+(L176*Visualisation!$L$137)+(L197*Visualisation!$L$138)+(L218*Visualisation!$L$139)+(L239*Visualisation!$L$140)+(L260*Visualisation!$L$141),"-")</f>
        <v>0</v>
      </c>
      <c r="AL236" s="21">
        <f>IFERROR((M92*Visualisation!$L$133)+(M113*Visualisation!$L$134)+(M134*Visualisation!$L$135)+(M155*Visualisation!$L$136)+(M176*Visualisation!$L$137)+(M197*Visualisation!$L$138)+(M218*Visualisation!$L$139)+(M239*Visualisation!$L$140)+(M260*Visualisation!$L$141),"-")</f>
        <v>0</v>
      </c>
      <c r="AM236" s="21">
        <f>IFERROR((N92*Visualisation!$L$133)+(N113*Visualisation!$L$134)+(N134*Visualisation!$L$135)+(N155*Visualisation!$L$136)+(N176*Visualisation!$L$137)+(N197*Visualisation!$L$138)+(N218*Visualisation!$L$139)+(N239*Visualisation!$L$140)+(N260*Visualisation!$L$141),"-")</f>
        <v>0</v>
      </c>
      <c r="AN236" s="21">
        <f>IFERROR((O92*Visualisation!$L$133)+(O113*Visualisation!$L$134)+(O134*Visualisation!$L$135)+(O155*Visualisation!$L$136)+(O176*Visualisation!$L$137)+(O197*Visualisation!$L$138)+(O218*Visualisation!$L$139)+(O239*Visualisation!$L$140)+(O260*Visualisation!$L$141),"-")</f>
        <v>0</v>
      </c>
      <c r="AO236" s="21">
        <f>IFERROR((P92*Visualisation!$L$133)+(P113*Visualisation!$L$134)+(P134*Visualisation!$L$135)+(P155*Visualisation!$L$136)+(P176*Visualisation!$L$137)+(P197*Visualisation!$L$138)+(P218*Visualisation!$L$139)+(P239*Visualisation!$L$140)+(P260*Visualisation!$L$141),"-")</f>
        <v>0</v>
      </c>
      <c r="AP236" s="21">
        <f>IFERROR((Q92*Visualisation!$L$133)+(Q113*Visualisation!$L$134)+(Q134*Visualisation!$L$135)+(Q155*Visualisation!$L$136)+(Q176*Visualisation!$L$137)+(Q197*Visualisation!$L$138)+(Q218*Visualisation!$L$139)+(Q239*Visualisation!$L$140)+(Q260*Visualisation!$L$141),"-")</f>
        <v>0</v>
      </c>
      <c r="AQ236" s="202">
        <f>IFERROR((R92*Visualisation!$L$133)+(R113*Visualisation!$L$134)+(R134*Visualisation!$L$135)+(R155*Visualisation!$L$136)+(R176*Visualisation!$L$137)+(R197*Visualisation!$L$138)+(R218*Visualisation!$L$139)+(R239*Visualisation!$L$140)+(R260*Visualisation!$L$141),"-")</f>
        <v>0</v>
      </c>
      <c r="AR236" s="21">
        <f t="shared" si="26"/>
        <v>0</v>
      </c>
      <c r="AS236" s="1"/>
      <c r="AV236" s="249"/>
      <c r="AX236" s="11"/>
      <c r="AY236" s="225" t="s">
        <v>258</v>
      </c>
      <c r="AZ236" s="21">
        <f>(($C$186*Visualisation!$V$138)+($C$187*Visualisation!$V$138)+($C$188*Visualisation!$V$138)+($C$189*Visualisation!$V$138)+($C$190*Visualisation!$V$138)+($C$191*Visualisation!$V$138)+($C$192*Visualisation!$V$138)+($C$193*Visualisation!$V$138)+($C$194*Visualisation!$V$138)+($C$195*Visualisation!$V$138)+($C$196*Visualisation!$V$138)+($C$197*Visualisation!$V$138)+($C$198*Visualisation!$V$138)+($C$199*Visualisation!$V$138)+($C$200*Visualisation!$V$138)+($C$201*Visualisation!$V$138))*$BD$86</f>
        <v>0</v>
      </c>
      <c r="BA236" s="21">
        <f>($C$186*Visualisation!$V$138)+($D$186*Visualisation!$V$138)+($E$186*Visualisation!$V$138)+($F$186*Visualisation!$V$138)+($G$186*Visualisation!$V$138)+($H$186*Visualisation!$V$138)+($I$186*Visualisation!$V$138)+($J$186*Visualisation!$V$138)+($K$186*Visualisation!$V$138)+($L$186*Visualisation!$V$138)+($M$186*Visualisation!$V$138)+($N$186*Visualisation!$V$138)+($O$186*Visualisation!$V$138)+($P$186*Visualisation!$V$138)+($Q$186*Visualisation!$V$138)+($R$186*Visualisation!$V$138)</f>
        <v>0</v>
      </c>
      <c r="BB236" s="21"/>
      <c r="BC236" s="21"/>
      <c r="BD236" s="21">
        <f>(($D$186*Visualisation!$V$138)+($D$187*Visualisation!$V$138)+($D$188*Visualisation!$V$138)+($D$189*Visualisation!$V$138)+($D$190*Visualisation!$V$138)+($D$191*Visualisation!$V$138)+($D$192*Visualisation!$V$138)+($D$193*Visualisation!$V$138)+($D$194*Visualisation!$V$138)+($D$195*Visualisation!$V$138)+($D$196*Visualisation!$V$138)+($D$197*Visualisation!$V$138)+($D$198*Visualisation!$V$138)+($D$199*Visualisation!$V$138)+($D$200*Visualisation!$V$138)+($D$201*Visualisation!$V$138))*$BD$86</f>
        <v>0</v>
      </c>
      <c r="BE236" s="21">
        <f>($C$187*Visualisation!$V$138)+($D$187*Visualisation!$V$138)+($E$187*Visualisation!$V$138)+($F$187*Visualisation!$V$138)+($G$187*Visualisation!$V$138)+($H$187*Visualisation!$V$138)+($I$187*Visualisation!$V$138)+($J$187*Visualisation!$V$138)+($K$187*Visualisation!$V$138)+($L$187*Visualisation!$V$138)+($M$187*Visualisation!$V$138)+($N$187*Visualisation!$V$138)+($O$187*Visualisation!$V$138)+($P$187*Visualisation!$V$138)+($Q$187*Visualisation!$V$138)+($R$187*Visualisation!$V$138)</f>
        <v>0</v>
      </c>
      <c r="BF236" s="21"/>
      <c r="BG236" s="21"/>
      <c r="BH236" s="21">
        <f>(($E$186*Visualisation!$V$138)+($E$187*Visualisation!$V$138)+($E$188*Visualisation!$V$138)+($E$189*Visualisation!$V$138)+($E$190*Visualisation!$V$138)+($E$191*Visualisation!$V$138)+($E$192*Visualisation!$V$138)+($E$193*Visualisation!$V$138)+($E$194*Visualisation!$V$138)+($E$195*Visualisation!$V$138)+($E$196*Visualisation!$V$138)+($E$197*Visualisation!$V$138)+($E$198*Visualisation!$V$138)+($E$199*Visualisation!$V$138)+($E$200*Visualisation!$V$138)+($E$201*Visualisation!$V$138))*$BD$86</f>
        <v>0</v>
      </c>
      <c r="BI236" s="21">
        <f>($C$188*Visualisation!$V$138)+($D$188*Visualisation!$V$138)+($E$188*Visualisation!$V$138)+($F$188*Visualisation!$V$138)+($G$188*Visualisation!$V$138)+($H$188*Visualisation!$V$138)+($I$188*Visualisation!$V$138)+($J$188*Visualisation!$V$138)+($K$188*Visualisation!$V$138)+($L$188*Visualisation!$V$138)+($M$188*Visualisation!$V$138)+($N$188*Visualisation!$V$138)+($O$188*Visualisation!$V$138)+($P$188*Visualisation!$V$138)+($Q$188*Visualisation!$V$138)+($R$188*Visualisation!$V$138)</f>
        <v>0</v>
      </c>
      <c r="BJ236" s="21"/>
      <c r="BK236" s="21"/>
      <c r="BL236" s="21">
        <f>(($F$186*Visualisation!$V$138)+($F$187*Visualisation!$V$138)+($F$188*Visualisation!$V$138)+($F$189*Visualisation!$V$138)+($F$190*Visualisation!$V$138)+($F$191*Visualisation!$V$138)+($F$192*Visualisation!$V$138)+($F$193*Visualisation!$V$138)+($F$194*Visualisation!$V$138)+($F$195*Visualisation!$V$138)+($F$196*Visualisation!$V$138)+($F$197*Visualisation!$V$138)+($F$198*Visualisation!$V$138)+($F$199*Visualisation!$V$138)+($F$200*Visualisation!$V$138)+($F$201*Visualisation!$V$138))*$BD$86</f>
        <v>0</v>
      </c>
      <c r="BM236" s="21">
        <f>($C$189*Visualisation!$V$138)+($D$189*Visualisation!$V$138)+($E$189*Visualisation!$V$138)+($F$189*Visualisation!$V$138)+($G$189*Visualisation!$V$138)+($H$189*Visualisation!$V$138)+($I$189*Visualisation!$V$138)+($J$189*Visualisation!$V$138)+($K$189*Visualisation!$V$138)+($L$189*Visualisation!$V$138)+($M$189*Visualisation!$V$138)+($N$189*Visualisation!$V$138)+($O$189*Visualisation!$V$138)+($P$189*Visualisation!$V$138)+($Q$189*Visualisation!$V$138)+($R$189*Visualisation!$V$138)</f>
        <v>0</v>
      </c>
      <c r="BN236" s="21"/>
      <c r="BO236" s="21"/>
      <c r="BP236" s="21">
        <f>(($G$186*Visualisation!$V$138)+($G$187*Visualisation!$V$138)+($G$188*Visualisation!$V$138)+($G$189*Visualisation!$V$138)+($G$190*Visualisation!$V$138)+($G$191*Visualisation!$V$138)+($G$192*Visualisation!$V$138)+($G$193*Visualisation!$V$138)+($G$194*Visualisation!$V$138)+($G$195*Visualisation!$V$138)+($G$196*Visualisation!$V$138)+($G$197*Visualisation!$V$138)+($G$198*Visualisation!$V$138)+($G$199*Visualisation!$V$138)+($G$200*Visualisation!$V$138)+($G$201*Visualisation!$V$138))*$BD$86</f>
        <v>0</v>
      </c>
      <c r="BQ236" s="21">
        <f>($C$190*Visualisation!$V$138)+($D$190*Visualisation!$V$138)+($E$190*Visualisation!$V$138)+($F$190*Visualisation!$V$138)+($G$190*Visualisation!$V$138)+($H$190*Visualisation!$V$138)+($I$190*Visualisation!$V$138)+($J$190*Visualisation!$V$138)+($K$190*Visualisation!$V$138)+($L$190*Visualisation!$V$138)+($M$190*Visualisation!$V$138)+($N$190*Visualisation!$V$138)+($O$190*Visualisation!$V$138)+($P$190*Visualisation!$V$138)+($Q$190*Visualisation!$V$138)+($R$190*Visualisation!$V$138)</f>
        <v>0</v>
      </c>
      <c r="BR236" s="21"/>
      <c r="BS236" s="21"/>
      <c r="BT236" s="21">
        <f>(($H$186*Visualisation!$V$138)+($H$187*Visualisation!$V$138)+($H$188*Visualisation!$V$138)+($H$189*Visualisation!$V$138)+($H$190*Visualisation!$V$138)+($H$191*Visualisation!$V$138)+($H$192*Visualisation!$V$138)+($H$193*Visualisation!$V$138)+($H$194*Visualisation!$V$138)+($H$195*Visualisation!$V$138)+($H$196*Visualisation!$V$138)+($H$197*Visualisation!$V$138)+($H$198*Visualisation!$V$138)+($H$199*Visualisation!$V$138)+($H$200*Visualisation!$V$138)+($H$201*Visualisation!$V$138))*$BD$86</f>
        <v>0</v>
      </c>
      <c r="BU236" s="21">
        <f>($C$191*Visualisation!$V$138)+($D$191*Visualisation!$V$138)+($E$191*Visualisation!$V$138)+($F$191*Visualisation!$V$138)+($G$191*Visualisation!$V$138)+($H$191*Visualisation!$V$138)+($I$191*Visualisation!$V$138)+($J$191*Visualisation!$V$138)+($K$191*Visualisation!$V$138)+($L$191*Visualisation!$V$138)+($M$191*Visualisation!$V$138)+($N$191*Visualisation!$V$138)+($O$191*Visualisation!$V$138)+($P$191*Visualisation!$V$138)+($Q$191*Visualisation!$V$138)+($R$191*Visualisation!$V$138)</f>
        <v>0</v>
      </c>
      <c r="BV236" s="21"/>
      <c r="BW236" s="21"/>
      <c r="BX236" s="21">
        <f>(($I$186*Visualisation!$V$138)+($I$187*Visualisation!$V$138)+($I$188*Visualisation!$V$138)+($I$189*Visualisation!$V$138)+($I$190*Visualisation!$V$138)+($I$191*Visualisation!$V$138)+($I$192*Visualisation!$V$138)+($I$193*Visualisation!$V$138)+($I$194*Visualisation!$V$138)+($I$195*Visualisation!$V$138)+($I$196*Visualisation!$V$138)+($I$197*Visualisation!$V$138)+($I$198*Visualisation!$V$138)+($I$199*Visualisation!$V$138)+($I$200*Visualisation!$V$138)+($I$201*Visualisation!$V$138))*$BD$86</f>
        <v>0</v>
      </c>
      <c r="BY236" s="21">
        <f>($C$192*Visualisation!$V$138)+($D$192*Visualisation!$V$138)+($E$192*Visualisation!$V$138)+($F$192*Visualisation!$V$138)+($G$192*Visualisation!$V$138)+($H$192*Visualisation!$V$138)+($I$192*Visualisation!$V$138)+($J$192*Visualisation!$V$138)+($K$192*Visualisation!$V$138)+($L$192*Visualisation!$V$138)+($M$192*Visualisation!$V$138)+($N$192*Visualisation!$V$138)+($O$192*Visualisation!$V$138)+($P$192*Visualisation!$V$138)+($Q$192*Visualisation!$V$138)+($R$192*Visualisation!$V$138)</f>
        <v>0</v>
      </c>
      <c r="BZ236" s="2"/>
      <c r="CB236" s="21">
        <f>(($J$186*Visualisation!$V$138)+($J$187*Visualisation!$V$138)+($J$188*Visualisation!$V$138)+($J$189*Visualisation!$V$138)+($J$190*Visualisation!$V$138)+($J$191*Visualisation!$V$138)+($J$192*Visualisation!$V$138)+($J$193*Visualisation!$V$138)+($J$194*Visualisation!$V$138)+($J$195*Visualisation!$V$138)+($J$196*Visualisation!$V$138)+($J$197*Visualisation!$V$138)+($J$198*Visualisation!$V$138)+($J$199*Visualisation!$V$138)+($J$200*Visualisation!$V$138)+($J$201*Visualisation!$V$138))*$BD$86</f>
        <v>0</v>
      </c>
      <c r="CC236" s="21">
        <f>($C$193*Visualisation!$V$138)+($D$193*Visualisation!$V$138)+($E$193*Visualisation!$V$138)+($F$193*Visualisation!$V$138)+($G$193*Visualisation!$V$138)+($H$193*Visualisation!$V$138)+($I$193*Visualisation!$V$138)+($J$193*Visualisation!$V$138)+($K$193*Visualisation!$V$138)+($L$193*Visualisation!$V$138)+($M$193*Visualisation!$V$138)+($N$193*Visualisation!$V$138)+($O$193*Visualisation!$V$138)+($P$193*Visualisation!$V$138)+($Q$193*Visualisation!$V$138)+($R$193*Visualisation!$V$138)</f>
        <v>0</v>
      </c>
      <c r="CD236" s="2"/>
      <c r="CF236" s="21">
        <f>(($K$186*Visualisation!$V$138)+($K$187*Visualisation!$V$138)+($K$188*Visualisation!$V$138)+($K$189*Visualisation!$V$138)+($K$190*Visualisation!$V$138)+($K$191*Visualisation!$V$138)+($K$192*Visualisation!$V$138)+($K$193*Visualisation!$V$138)+($K$194*Visualisation!$V$138)+($K$195*Visualisation!$V$138)+($K$196*Visualisation!$V$138)+($K$197*Visualisation!$V$138)+($K$198*Visualisation!$V$138)+($K$199*Visualisation!$V$138)+($K$200*Visualisation!$V$138)+($K$201*Visualisation!$V$138))*$BD$86</f>
        <v>0</v>
      </c>
      <c r="CG236" s="21">
        <f>($C$194*Visualisation!$V$138)+($D$194*Visualisation!$V$138)+($E$194*Visualisation!$V$138)+($F$194*Visualisation!$V$138)+($G$194*Visualisation!$V$138)+($H$194*Visualisation!$V$138)+($I$194*Visualisation!$V$138)+($J$194*Visualisation!$V$138)+($K$194*Visualisation!$V$138)+($L$194*Visualisation!$V$138)+($M$194*Visualisation!$V$138)+($N$194*Visualisation!$V$138)+($O$194*Visualisation!$V$138)+($P$194*Visualisation!$V$138)+($Q$194*Visualisation!$V$138)+($R$194*Visualisation!$V$138)</f>
        <v>0</v>
      </c>
      <c r="CH236" s="2"/>
      <c r="CJ236" s="21">
        <f>(($L$186*Visualisation!$V$138)+($L$187*Visualisation!$V$138)+($L$188*Visualisation!$V$138)+($L$189*Visualisation!$V$138)+($L$190*Visualisation!$V$138)+($L$191*Visualisation!$V$138)+($L$192*Visualisation!$V$138)+($L$193*Visualisation!$V$138)+($L$194*Visualisation!$V$138)+($L$195*Visualisation!$V$138)+($L$196*Visualisation!$V$138)+($L$197*Visualisation!$V$138)+($L$198*Visualisation!$V$138)+($L$199*Visualisation!$V$138)+($L$200*Visualisation!$V$138)+($L$201*Visualisation!$V$138))*$BD$86</f>
        <v>0</v>
      </c>
      <c r="CK236" s="21">
        <f>($C$195*Visualisation!$V$138)+($D$195*Visualisation!$V$138)+($E$195*Visualisation!$V$138)+($F$195*Visualisation!$V$138)+($G$195*Visualisation!$V$138)+($H$195*Visualisation!$V$138)+($I$195*Visualisation!$V$138)+($J$195*Visualisation!$V$138)+($K$195*Visualisation!$V$138)+($L$195*Visualisation!$V$138)+($M$195*Visualisation!$V$138)+($N$195*Visualisation!$V$138)+($O$195*Visualisation!$V$138)+($P$195*Visualisation!$V$138)+($Q$195*Visualisation!$V$138)+($R$195*Visualisation!$V$138)</f>
        <v>0</v>
      </c>
      <c r="CL236" s="2"/>
      <c r="CN236" s="21">
        <f>(($M$186*Visualisation!$V$138)+($M$187*Visualisation!$V$138)+($M$188*Visualisation!$V$138)+($M$189*Visualisation!$V$138)+($M$190*Visualisation!$V$138)+($M$191*Visualisation!$V$138)+($M$192*Visualisation!$V$138)+($M$193*Visualisation!$V$138)+($M$194*Visualisation!$V$138)+($M$195*Visualisation!$V$138)+($M$196*Visualisation!$V$138)+($M$197*Visualisation!$V$138)+($M$198*Visualisation!$V$138)+($M$199*Visualisation!$V$138)+($M$200*Visualisation!$V$138)+($M$201*Visualisation!$V$138))*$BD$86</f>
        <v>0</v>
      </c>
      <c r="CO236" s="21">
        <f>($C$196*Visualisation!$V$138)+($D$196*Visualisation!$V$138)+($E$196*Visualisation!$V$138)+($F$196*Visualisation!$V$138)+($G$196*Visualisation!$V$138)+($H$196*Visualisation!$V$138)+($I$196*Visualisation!$V$138)+($J$196*Visualisation!$V$138)+($K$196*Visualisation!$V$138)+($L$196*Visualisation!$V$138)+($M$196*Visualisation!$V$138)+($N$196*Visualisation!$V$138)+($O$196*Visualisation!$V$138)+($P$196*Visualisation!$V$138)+($Q$196*Visualisation!$V$138)+($R$196*Visualisation!$V$138)</f>
        <v>0</v>
      </c>
      <c r="CP236" s="2"/>
      <c r="CR236" s="21">
        <f>(($N$186*Visualisation!$V$138)+($N$187*Visualisation!$V$138)+($N$188*Visualisation!$V$138)+($N$189*Visualisation!$V$138)+($N$190*Visualisation!$V$138)+($N$191*Visualisation!$V$138)+($N$192*Visualisation!$V$138)+($N$193*Visualisation!$V$138)+($N$194*Visualisation!$V$138)+($N$195*Visualisation!$V$138)+($N$196*Visualisation!$V$138)+($N$197*Visualisation!$V$138)+($N$198*Visualisation!$V$138)+($N$199*Visualisation!$V$138)+($N$200*Visualisation!$V$138)+($N$201*Visualisation!$V$138))*$BD$86</f>
        <v>0</v>
      </c>
      <c r="CS236" s="21">
        <f>($C$197*Visualisation!$V$138)+($D$197*Visualisation!$V$138)+($E$197*Visualisation!$V$138)+($F$197*Visualisation!$V$138)+($G$197*Visualisation!$V$138)+($H$197*Visualisation!$V$138)+($I$197*Visualisation!$V$138)+($J$197*Visualisation!$V$138)+($K$197*Visualisation!$V$138)+($L$197*Visualisation!$V$138)+($M$197*Visualisation!$V$138)+($N$197*Visualisation!$V$138)+($O$197*Visualisation!$V$138)+($P$197*Visualisation!$V$138)+($Q$197*Visualisation!$V$138)+($R$197*Visualisation!$V$138)</f>
        <v>0</v>
      </c>
      <c r="CT236" s="2"/>
      <c r="CV236" s="21">
        <f>(($O$186*Visualisation!$V$138)+($O$187*Visualisation!$V$138)+($O$188*Visualisation!$V$138)+($O$189*Visualisation!$V$138)+($O$190*Visualisation!$V$138)+($O$191*Visualisation!$V$138)+($O$192*Visualisation!$V$138)+($O$193*Visualisation!$V$138)+($O$194*Visualisation!$V$138)+($O$195*Visualisation!$V$138)+($O$196*Visualisation!$V$138)+($O$197*Visualisation!$V$138)+($O$198*Visualisation!$V$138)+($O$199*Visualisation!$V$138)+($O$200*Visualisation!$V$138)+($O$201*Visualisation!$V$138))*$BD$86</f>
        <v>0</v>
      </c>
      <c r="CW236" s="21">
        <f>($C$198*Visualisation!$V$138)+($D$198*Visualisation!$V$138)+($E$198*Visualisation!$V$138)+($F$198*Visualisation!$V$138)+($G$198*Visualisation!$V$138)+($H$198*Visualisation!$V$138)+($I$198*Visualisation!$V$138)+($J$198*Visualisation!$V$138)+($K$198*Visualisation!$V$138)+($L$198*Visualisation!$V$138)+($M$198*Visualisation!$V$138)+($N$198*Visualisation!$V$138)+($O$198*Visualisation!$V$138)+($P$198*Visualisation!$V$138)+($Q$198*Visualisation!$V$138)+($R$198*Visualisation!$V$138)</f>
        <v>0</v>
      </c>
      <c r="CX236" s="2"/>
      <c r="CZ236" s="21">
        <f>(($P$186*Visualisation!$V$138)+($P$187*Visualisation!$V$138)+($P$188*Visualisation!$V$138)+($P$189*Visualisation!$V$138)+($P$190*Visualisation!$V$138)+($P$191*Visualisation!$V$138)+($P$192*Visualisation!$V$138)+($P$193*Visualisation!$V$138)+($P$194*Visualisation!$V$138)+($P$195*Visualisation!$V$138)+($P$196*Visualisation!$V$138)+($P$197*Visualisation!$V$138)+($P$198*Visualisation!$V$138)+($P$199*Visualisation!$V$138)+($P$200*Visualisation!$V$138)+($P$201*Visualisation!$V$138))*$BD$86</f>
        <v>0</v>
      </c>
      <c r="DA236" s="21">
        <f>($C$199*Visualisation!$V$138)+($D$199*Visualisation!$V$138)+($E$199*Visualisation!$V$138)+($F$199*Visualisation!$V$138)+($G$199*Visualisation!$V$138)+($H$199*Visualisation!$V$138)+($I$199*Visualisation!$V$138)+($J$199*Visualisation!$V$138)+($K$199*Visualisation!$V$138)+($L$199*Visualisation!$V$138)+($M$199*Visualisation!$V$138)+($N$199*Visualisation!$V$138)+($O$199*Visualisation!$V$138)+($P$199*Visualisation!$V$138)+($Q$199*Visualisation!$V$138)+($R$199*Visualisation!$V$138)</f>
        <v>0</v>
      </c>
      <c r="DB236" s="2"/>
      <c r="DD236" s="21">
        <f>(($Q$186*Visualisation!$V$138)+($Q$187*Visualisation!$V$138)+($Q$188*Visualisation!$V$138)+($Q$189*Visualisation!$V$138)+($Q$190*Visualisation!$V$138)+($Q$191*Visualisation!$V$138)+($Q$192*Visualisation!$V$138)+($Q$193*Visualisation!$V$138)+($Q$194*Visualisation!$V$138)+($Q$195*Visualisation!$V$138)+($Q$196*Visualisation!$V$138)+($Q$197*Visualisation!$V$138)+($Q$198*Visualisation!$V$138)+($Q$199*Visualisation!$V$138)+($Q$200*Visualisation!$V$138)+($Q$201*Visualisation!$V$138))*$BD$86</f>
        <v>0</v>
      </c>
      <c r="DE236" s="21">
        <f>($C$200*Visualisation!$V$138)+($D$200*Visualisation!$V$138)+($E$200*Visualisation!$V$138)+($F$200*Visualisation!$V$138)+($G$200*Visualisation!$V$138)+($H$200*Visualisation!$V$138)+($I$200*Visualisation!$V$138)+($J$200*Visualisation!$V$138)+($K$200*Visualisation!$V$138)+($L$200*Visualisation!$V$138)+($M$200*Visualisation!$V$138)+($N$200*Visualisation!$V$138)+($O$200*Visualisation!$V$138)+($P$200*Visualisation!$V$138)+($Q$200*Visualisation!$V$138)+($R$200*Visualisation!$V$138)</f>
        <v>0</v>
      </c>
      <c r="DF236" s="2"/>
      <c r="DH236" s="21">
        <f>(($R$186*Visualisation!$V$138)+($R$187*Visualisation!$V$138)+($R$188*Visualisation!$V$138)+($R$189*Visualisation!$V$138)+($R$190*Visualisation!$V$138)+($R$191*Visualisation!$V$138)+($R$192*Visualisation!$V$138)+($R$193*Visualisation!$V$138)+($R$194*Visualisation!$V$138)+($R$195*Visualisation!$V$138)+($R$196*Visualisation!$V$138)+($R$197*Visualisation!$V$138)+($R$198*Visualisation!$V$138)+($R$199*Visualisation!$V$138)+($R$200*Visualisation!$V$138)+($R$201*Visualisation!$V$138))*$BD$86</f>
        <v>0</v>
      </c>
      <c r="DI236" s="21">
        <f>($C$201*Visualisation!$V$138)+($D$201*Visualisation!$V$138)+($E$201*Visualisation!$V$138)+($F$201*Visualisation!$V$138)+($G$201*Visualisation!$V$138)+($H$201*Visualisation!$V$138)+($I$201*Visualisation!$V$138)+($J$201*Visualisation!$V$138)+($K$201*Visualisation!$V$138)+($L$201*Visualisation!$V$138)+($M$201*Visualisation!$V$138)+($N$201*Visualisation!$V$138)+($O$201*Visualisation!$V$138)+($P$201*Visualisation!$V$138)+($Q$201*Visualisation!$V$138)+($R$201*Visualisation!$V$138)</f>
        <v>0</v>
      </c>
      <c r="DJ236" s="2"/>
      <c r="DO236" s="253"/>
    </row>
    <row r="237" spans="1:119" ht="15.75">
      <c r="A237" s="35" t="s">
        <v>74</v>
      </c>
      <c r="B237" s="159" t="s">
        <v>292</v>
      </c>
      <c r="C237" s="163">
        <f>IF((Visualisation!$N$71-Visualisation!E$71)&gt;0,(1-(EXP(-(((Visualisation!$N$71-Visualisation!E$71)^2)/(2*($T$227^2)))))),0)</f>
        <v>0</v>
      </c>
      <c r="D237" s="163">
        <f>IF((Visualisation!$N$71-Visualisation!F$71)&gt;0,(1-(EXP(-(((Visualisation!$N$71-Visualisation!F$71)^2)/(2*($T$227^2)))))),0)</f>
        <v>0</v>
      </c>
      <c r="E237" s="163">
        <f>IF((Visualisation!$N$71-Visualisation!G$71)&gt;0,(1-(EXP(-(((Visualisation!$N$71-Visualisation!G$71)^2)/(2*($T$227^2)))))),0)</f>
        <v>0</v>
      </c>
      <c r="F237" s="163">
        <f>IF((Visualisation!$N$71-Visualisation!H$71)&gt;0,(1-(EXP(-(((Visualisation!$N$71-Visualisation!H$71)^2)/(2*($T$227^2)))))),0)</f>
        <v>0</v>
      </c>
      <c r="G237" s="163">
        <f>IF((Visualisation!$N$71-Visualisation!I$71)&gt;0,(1-(EXP(-(((Visualisation!$N$71-Visualisation!I$71)^2)/(2*($T$227^2)))))),0)</f>
        <v>0</v>
      </c>
      <c r="H237" s="163">
        <f>IF((Visualisation!$N$71-Visualisation!J$71)&gt;0,(1-(EXP(-(((Visualisation!$N$71-Visualisation!J$71)^2)/(2*($T$227^2)))))),0)</f>
        <v>0</v>
      </c>
      <c r="I237" s="163">
        <f>IF((Visualisation!$N$71-Visualisation!K$71)&gt;0,(1-(EXP(-(((Visualisation!$N$71-Visualisation!K$71)^2)/(2*($T$227^2)))))),0)</f>
        <v>0</v>
      </c>
      <c r="J237" s="163">
        <f>IF((Visualisation!$N$71-Visualisation!L$71)&gt;0,(1-(EXP(-(((Visualisation!$N$71-Visualisation!L$71)^2)/(2*($T$227^2)))))),0)</f>
        <v>0</v>
      </c>
      <c r="K237" s="163">
        <f>IF((Visualisation!$N$71-Visualisation!M$71)&gt;0,(1-(EXP(-(((Visualisation!$N$71-Visualisation!M$71)^2)/(2*($T$227^2)))))),0)</f>
        <v>0</v>
      </c>
      <c r="L237" s="163">
        <f>IF((Visualisation!$N$71-Visualisation!N$71)&gt;0,(1-(EXP(-(((Visualisation!$N$71-Visualisation!N$71)^2)/(2*($T$227^2)))))),0)</f>
        <v>0</v>
      </c>
      <c r="M237" s="163">
        <f>IF((Visualisation!$N$71-Visualisation!O$71)&gt;0,(1-(EXP(-(((Visualisation!$N$71-Visualisation!O$71)^2)/(2*($T$227^2)))))),0)</f>
        <v>0</v>
      </c>
      <c r="N237" s="163">
        <f>IF((Visualisation!$N$71-Visualisation!P$71)&gt;0,(1-(EXP(-(((Visualisation!$N$71-Visualisation!P$71)^2)/(2*($T$227^2)))))),0)</f>
        <v>0</v>
      </c>
      <c r="O237" s="163">
        <f>IF((Visualisation!$N$71-Visualisation!Q$71)&gt;0,(1-(EXP(-(((Visualisation!$N$71-Visualisation!Q$71)^2)/(2*($T$227^2)))))),0)</f>
        <v>0</v>
      </c>
      <c r="P237" s="163">
        <f>IF((Visualisation!$N$71-Visualisation!R$71)&gt;0,(1-(EXP(-(((Visualisation!$N$71-Visualisation!R$71)^2)/(2*($T$227^2)))))),0)</f>
        <v>0</v>
      </c>
      <c r="Q237" s="163">
        <f>IF((Visualisation!$N$71-Visualisation!S$71)&gt;0,(1-(EXP(-(((Visualisation!$N$71-Visualisation!S$71)^2)/(2*($T$227^2)))))),0)</f>
        <v>0</v>
      </c>
      <c r="R237" s="163">
        <f>IF((Visualisation!$N$71-Visualisation!T$71)&gt;0,(1-(EXP(-(((Visualisation!$N$71-Visualisation!T$71)^2)/(2*($T$227^2)))))),0)</f>
        <v>0</v>
      </c>
      <c r="W237" s="254"/>
      <c r="X237" s="2"/>
      <c r="Y237" s="2"/>
      <c r="Z237" s="2"/>
      <c r="AA237" s="188" t="s">
        <v>368</v>
      </c>
      <c r="AB237" s="21">
        <f>IFERROR((C93*Visualisation!$L$133)+(C114*Visualisation!$L$134)+(C135*Visualisation!$L$135)+(C156*Visualisation!$L$136)+(C177*Visualisation!$L$137)+(C198*Visualisation!$L$138)+(C219*Visualisation!$L$139)+(C240*Visualisation!$L$140)+(C261*Visualisation!$L$141),"-")</f>
        <v>0</v>
      </c>
      <c r="AC237" s="21">
        <f>IFERROR((D93*Visualisation!$L$133)+(D114*Visualisation!$L$134)+(D135*Visualisation!$L$135)+(D156*Visualisation!$L$136)+(D177*Visualisation!$L$137)+(D198*Visualisation!$L$138)+(D219*Visualisation!$L$139)+(D240*Visualisation!$L$140)+(D261*Visualisation!$L$141),"-")</f>
        <v>0</v>
      </c>
      <c r="AD237" s="21">
        <f>IFERROR((E93*Visualisation!$L$133)+(E114*Visualisation!$L$134)+(E135*Visualisation!$L$135)+(E156*Visualisation!$L$136)+(E177*Visualisation!$L$137)+(E198*Visualisation!$L$138)+(E219*Visualisation!$L$139)+(E240*Visualisation!$L$140)+(E261*Visualisation!$L$141),"-")</f>
        <v>0</v>
      </c>
      <c r="AE237" s="21">
        <f>IFERROR((F93*Visualisation!$L$133)+(F114*Visualisation!$L$134)+(F135*Visualisation!$L$135)+(F156*Visualisation!$L$136)+(F177*Visualisation!$L$137)+(F198*Visualisation!$L$138)+(F219*Visualisation!$L$139)+(F240*Visualisation!$L$140)+(F261*Visualisation!$L$141),"-")</f>
        <v>0</v>
      </c>
      <c r="AF237" s="21">
        <f>IFERROR((G93*Visualisation!$L$133)+(G114*Visualisation!$L$134)+(G135*Visualisation!$L$135)+(G156*Visualisation!$L$136)+(G177*Visualisation!$L$137)+(G198*Visualisation!$L$138)+(G219*Visualisation!$L$139)+(G240*Visualisation!$L$140)+(G261*Visualisation!$L$141),"-")</f>
        <v>0</v>
      </c>
      <c r="AG237" s="21">
        <f>IFERROR((H93*Visualisation!$L$133)+(H114*Visualisation!$L$134)+(H135*Visualisation!$L$135)+(H156*Visualisation!$L$136)+(H177*Visualisation!$L$137)+(H198*Visualisation!$L$138)+(H219*Visualisation!$L$139)+(H240*Visualisation!$L$140)+(H261*Visualisation!$L$141),"-")</f>
        <v>0</v>
      </c>
      <c r="AH237" s="21">
        <f>IFERROR((I93*Visualisation!$L$133)+(I114*Visualisation!$L$134)+(I135*Visualisation!$L$135)+(I156*Visualisation!$L$136)+(I177*Visualisation!$L$137)+(I198*Visualisation!$L$138)+(I219*Visualisation!$L$139)+(I240*Visualisation!$L$140)+(I261*Visualisation!$L$141),"-")</f>
        <v>0</v>
      </c>
      <c r="AI237" s="21">
        <f>IFERROR((J93*Visualisation!$L$133)+(J114*Visualisation!$L$134)+(J135*Visualisation!$L$135)+(J156*Visualisation!$L$136)+(J177*Visualisation!$L$137)+(J198*Visualisation!$L$138)+(J219*Visualisation!$L$139)+(J240*Visualisation!$L$140)+(J261*Visualisation!$L$141),"-")</f>
        <v>0</v>
      </c>
      <c r="AJ237" s="21">
        <f>IFERROR((K93*Visualisation!$L$133)+(K114*Visualisation!$L$134)+(K135*Visualisation!$L$135)+(K156*Visualisation!$L$136)+(K177*Visualisation!$L$137)+(K198*Visualisation!$L$138)+(K219*Visualisation!$L$139)+(K240*Visualisation!$L$140)+(K261*Visualisation!$L$141),"-")</f>
        <v>0</v>
      </c>
      <c r="AK237" s="21">
        <f>IFERROR((L93*Visualisation!$L$133)+(L114*Visualisation!$L$134)+(L135*Visualisation!$L$135)+(L156*Visualisation!$L$136)+(L177*Visualisation!$L$137)+(L198*Visualisation!$L$138)+(L219*Visualisation!$L$139)+(L240*Visualisation!$L$140)+(L261*Visualisation!$L$141),"-")</f>
        <v>0</v>
      </c>
      <c r="AL237" s="21">
        <f>IFERROR((M93*Visualisation!$L$133)+(M114*Visualisation!$L$134)+(M135*Visualisation!$L$135)+(M156*Visualisation!$L$136)+(M177*Visualisation!$L$137)+(M198*Visualisation!$L$138)+(M219*Visualisation!$L$139)+(M240*Visualisation!$L$140)+(M261*Visualisation!$L$141),"-")</f>
        <v>0</v>
      </c>
      <c r="AM237" s="21">
        <f>IFERROR((N93*Visualisation!$L$133)+(N114*Visualisation!$L$134)+(N135*Visualisation!$L$135)+(N156*Visualisation!$L$136)+(N177*Visualisation!$L$137)+(N198*Visualisation!$L$138)+(N219*Visualisation!$L$139)+(N240*Visualisation!$L$140)+(N261*Visualisation!$L$141),"-")</f>
        <v>0</v>
      </c>
      <c r="AN237" s="21">
        <f>IFERROR((O93*Visualisation!$L$133)+(O114*Visualisation!$L$134)+(O135*Visualisation!$L$135)+(O156*Visualisation!$L$136)+(O177*Visualisation!$L$137)+(O198*Visualisation!$L$138)+(O219*Visualisation!$L$139)+(O240*Visualisation!$L$140)+(O261*Visualisation!$L$141),"-")</f>
        <v>0</v>
      </c>
      <c r="AO237" s="21">
        <f>IFERROR((P93*Visualisation!$L$133)+(P114*Visualisation!$L$134)+(P135*Visualisation!$L$135)+(P156*Visualisation!$L$136)+(P177*Visualisation!$L$137)+(P198*Visualisation!$L$138)+(P219*Visualisation!$L$139)+(P240*Visualisation!$L$140)+(P261*Visualisation!$L$141),"-")</f>
        <v>0</v>
      </c>
      <c r="AP237" s="21">
        <f>IFERROR((Q93*Visualisation!$L$133)+(Q114*Visualisation!$L$134)+(Q135*Visualisation!$L$135)+(Q156*Visualisation!$L$136)+(Q177*Visualisation!$L$137)+(Q198*Visualisation!$L$138)+(Q219*Visualisation!$L$139)+(Q240*Visualisation!$L$140)+(Q261*Visualisation!$L$141),"-")</f>
        <v>0</v>
      </c>
      <c r="AQ237" s="202">
        <f>IFERROR((R93*Visualisation!$L$133)+(R114*Visualisation!$L$134)+(R135*Visualisation!$L$135)+(R156*Visualisation!$L$136)+(R177*Visualisation!$L$137)+(R198*Visualisation!$L$138)+(R219*Visualisation!$L$139)+(R240*Visualisation!$L$140)+(R261*Visualisation!$L$141),"-")</f>
        <v>0</v>
      </c>
      <c r="AR237" s="21">
        <f t="shared" si="26"/>
        <v>0</v>
      </c>
      <c r="AS237" s="1"/>
      <c r="AV237" s="249"/>
      <c r="AX237" s="1"/>
      <c r="AY237" s="75" t="s">
        <v>259</v>
      </c>
      <c r="AZ237" s="21">
        <f>(($C$207*Visualisation!$V$139)+($C$208*Visualisation!$V$139)+($C$209*Visualisation!$V$139)+($C$210*Visualisation!$V$139)+($C$211*Visualisation!$V$139)+($C$212*Visualisation!$V$139)+($C$213*Visualisation!$V$139)+($C$214*Visualisation!$V$139)+($C$215*Visualisation!$V$139)+($C$216*Visualisation!$V$139)+($C$217*Visualisation!$V$139)+($C$218*Visualisation!$V$139)+($C$219*Visualisation!$V$139)+($C$220*Visualisation!$V$139)+($C$221*Visualisation!$V$139)+($C$222*Visualisation!$V$139))*$BD$86</f>
        <v>0</v>
      </c>
      <c r="BA237" s="21">
        <f>($C$207*Visualisation!$V$139)+($D$207*Visualisation!$V$139)+($E$207*Visualisation!$V$139)+($F$207*Visualisation!$V$139)+($G$207*Visualisation!$V$139)+($H$207*Visualisation!$V$139)+($I$207*Visualisation!$V$139)+($J$207*Visualisation!$V$139)+($K$207*Visualisation!$V$139)+($L$207*Visualisation!$V$139)+($M$207*Visualisation!$V$139)+($N$207*Visualisation!$V$139)+($O$207*Visualisation!$V$139)+($P$207*Visualisation!$V$139)+($Q$207*Visualisation!$V$139)+($R$207*Visualisation!$V$139)</f>
        <v>0</v>
      </c>
      <c r="BB237" s="21"/>
      <c r="BC237" s="21"/>
      <c r="BD237" s="21">
        <f>(($D$207*Visualisation!$V$139)+($D$208*Visualisation!$V$139)+($D$209*Visualisation!$V$139)+($D$210*Visualisation!$V$139)+($D$211*Visualisation!$V$139)+($D$212*Visualisation!$V$139)+($D$213*Visualisation!$V$139)+($D$214*Visualisation!$V$139)+($D$215*Visualisation!$V$139)+($D$216*Visualisation!$V$139)+($D$217*Visualisation!$V$139)+($D$218*Visualisation!$V$139)+($D$219*Visualisation!$V$139)+($D$220*Visualisation!$V$139)+($D$221*Visualisation!$V$139)+($D$222*Visualisation!$V$139))*$BD$86</f>
        <v>0</v>
      </c>
      <c r="BE237" s="21">
        <f>($C$208*Visualisation!$V$139)+($D$208*Visualisation!$V$139)+($E$208*Visualisation!$V$139)+($F$208*Visualisation!$V$139)+($G$208*Visualisation!$V$139)+($H$208*Visualisation!$V$139)+($I$208*Visualisation!$V$139)+($J$208*Visualisation!$V$139)+($K$208*Visualisation!$V$139)+($L$208*Visualisation!$V$139)+($M$208*Visualisation!$V$139)+($N$208*Visualisation!$V$139)+($O$208*Visualisation!$V$139)+($P$208*Visualisation!$V$139)+($Q$208*Visualisation!$V$139)+($R$208*Visualisation!$V$139)</f>
        <v>0</v>
      </c>
      <c r="BF237" s="21"/>
      <c r="BG237" s="21"/>
      <c r="BH237" s="21">
        <f>(($E$207*Visualisation!$V$139)+($E$208*Visualisation!$V$139)+($E$209*Visualisation!$V$139)+($E$210*Visualisation!$V$139)+($E$211*Visualisation!$V$139)+($E$212*Visualisation!$V$139)+($E$213*Visualisation!$V$139)+($E$214*Visualisation!$V$139)+($E$215*Visualisation!$V$139)+($E$216*Visualisation!$V$139)+($E$217*Visualisation!$V$139)+($E$218*Visualisation!$V$139)+($E$219*Visualisation!$V$139)+($E$220*Visualisation!$V$139)+($E$221*Visualisation!$V$139)+($E$222*Visualisation!$V$139))*$BD$86</f>
        <v>0</v>
      </c>
      <c r="BI237" s="21">
        <f>($C$209*Visualisation!$V$139)+($D$209*Visualisation!$V$139)+($E$209*Visualisation!$V$139)+($F$209*Visualisation!$V$139)+($G$209*Visualisation!$V$139)+($H$209*Visualisation!$V$139)+($I$209*Visualisation!$V$139)+($J$209*Visualisation!$V$139)+($K$209*Visualisation!$V$139)+($L$209*Visualisation!$V$139)+($M$209*Visualisation!$V$139)+($N$209*Visualisation!$V$139)+($O$209*Visualisation!$V$139)+($P$209*Visualisation!$V$139)+($Q$209*Visualisation!$V$139)+($R$209*Visualisation!$V$139)</f>
        <v>0</v>
      </c>
      <c r="BJ237" s="21"/>
      <c r="BK237" s="21"/>
      <c r="BL237" s="21">
        <f>(($F$207*Visualisation!$V$139)+($F$208*Visualisation!$V$139)+($F$209*Visualisation!$V$139)+($F$210*Visualisation!$V$139)+($F$211*Visualisation!$V$139)+($F$212*Visualisation!$V$139)+($F$213*Visualisation!$V$139)+($F$214*Visualisation!$V$139)+($F$215*Visualisation!$V$139)+($F$216*Visualisation!$V$139)+($F$217*Visualisation!$V$139)+($F$218*Visualisation!$V$139)+($F$219*Visualisation!$V$139)+($F$220*Visualisation!$V$139)+($F$221*Visualisation!$V$139)+($F$222*Visualisation!$V$139))*$BD$86</f>
        <v>0</v>
      </c>
      <c r="BM237" s="21">
        <f>($C$210*Visualisation!$V$139)+($D$210*Visualisation!$V$139)+($E$210*Visualisation!$V$139)+($F$210*Visualisation!$V$139)+($G$210*Visualisation!$V$139)+($H$210*Visualisation!$V$139)+($I$210*Visualisation!$V$139)+($J$210*Visualisation!$V$139)+($K$210*Visualisation!$V$139)+($L$210*Visualisation!$V$139)+($M$210*Visualisation!$V$139)+($N$210*Visualisation!$V$139)+($O$210*Visualisation!$V$139)+($P$210*Visualisation!$V$139)+($Q$210*Visualisation!$V$139)+($R$210*Visualisation!$V$139)</f>
        <v>0</v>
      </c>
      <c r="BN237" s="21"/>
      <c r="BO237" s="21"/>
      <c r="BP237" s="21">
        <f>(($G$207*Visualisation!$V$139)+($G$208*Visualisation!$V$139)+($G$209*Visualisation!$V$139)+($G$210*Visualisation!$V$139)+($G$211*Visualisation!$V$139)+($G$212*Visualisation!$V$139)+($G$213*Visualisation!$V$139)+($G$214*Visualisation!$V$139)+($G$215*Visualisation!$V$139)+($G$216*Visualisation!$V$139)+($G$217*Visualisation!$V$139)+($G$218*Visualisation!$V$139)+($G$219*Visualisation!$V$139)+($G$220*Visualisation!$V$139)+($G$221*Visualisation!$V$139)+($G$222*Visualisation!$V$139))*$BD$86</f>
        <v>0</v>
      </c>
      <c r="BQ237" s="21">
        <f>($C$211*Visualisation!$V$139)+($D$211*Visualisation!$V$139)+($E$211*Visualisation!$V$139)+($F$211*Visualisation!$V$139)+($G$211*Visualisation!$V$139)+($H$211*Visualisation!$V$139)+($I$211*Visualisation!$V$139)+($J$211*Visualisation!$V$139)+($K$211*Visualisation!$V$139)+($L$211*Visualisation!$V$139)+($M$211*Visualisation!$V$139)+($N$211*Visualisation!$V$139)+($O$211*Visualisation!$V$139)+($P$211*Visualisation!$V$139)+($Q$211*Visualisation!$V$139)+($R$211*Visualisation!$V$139)</f>
        <v>0</v>
      </c>
      <c r="BR237" s="21"/>
      <c r="BS237" s="21"/>
      <c r="BT237" s="21">
        <f>(($H$207*Visualisation!$V$139)+($H$208*Visualisation!$V$139)+($H$209*Visualisation!$V$139)+($H$210*Visualisation!$V$139)+($H$211*Visualisation!$V$139)+($H$212*Visualisation!$V$139)+($H$213*Visualisation!$V$139)+($H$214*Visualisation!$V$139)+($H$215*Visualisation!$V$139)+($H$216*Visualisation!$V$139)+($H$217*Visualisation!$V$139)+($H$218*Visualisation!$V$139)+($H$219*Visualisation!$V$139)+($H$220*Visualisation!$V$139)+($H$221*Visualisation!$V$139)+($H$222*Visualisation!$V$139))*$BD$86</f>
        <v>0</v>
      </c>
      <c r="BU237" s="21">
        <f>($C$212*Visualisation!$V$139)+($D$212*Visualisation!$V$139)+($E$212*Visualisation!$V$139)+($F$212*Visualisation!$V$139)+($G$212*Visualisation!$V$139)+($H$212*Visualisation!$V$139)+($I$212*Visualisation!$V$139)+($J$212*Visualisation!$V$139)+($K$212*Visualisation!$V$139)+($L$212*Visualisation!$V$139)+($M$212*Visualisation!$V$139)+($N$212*Visualisation!$V$139)+($O$212*Visualisation!$V$139)+($P$212*Visualisation!$V$139)+($Q$212*Visualisation!$V$139)+($R$212*Visualisation!$V$139)</f>
        <v>0</v>
      </c>
      <c r="BV237" s="21"/>
      <c r="BW237" s="21"/>
      <c r="BX237" s="21">
        <f>(($I$207*Visualisation!$V$139)+($I$208*Visualisation!$V$139)+($I$209*Visualisation!$V$139)+($I$210*Visualisation!$V$139)+($I$211*Visualisation!$V$139)+($I$212*Visualisation!$V$139)+($I$213*Visualisation!$V$139)+($I$214*Visualisation!$V$139)+($I$215*Visualisation!$V$139)+($I$216*Visualisation!$V$139)+($I$217*Visualisation!$V$139)+($I$218*Visualisation!$V$139)+($I$219*Visualisation!$V$139)+($I$220*Visualisation!$V$139)+($I$221*Visualisation!$V$139)+($I$222*Visualisation!$V$139))*$BD$86</f>
        <v>0</v>
      </c>
      <c r="BY237" s="21">
        <f>($C$213*Visualisation!$V$139)+($D$213*Visualisation!$V$139)+($E$213*Visualisation!$V$139)+($F$213*Visualisation!$V$139)+($G$213*Visualisation!$V$139)+($H$213*Visualisation!$V$139)+($I$213*Visualisation!$V$139)+($J$213*Visualisation!$V$139)+($K$213*Visualisation!$V$139)+($L$213*Visualisation!$V$139)+($M$213*Visualisation!$V$139)+($N$213*Visualisation!$V$139)+($O$213*Visualisation!$V$139)+($P$213*Visualisation!$V$139)+($Q$213*Visualisation!$V$139)+($R$213*Visualisation!$V$139)</f>
        <v>0</v>
      </c>
      <c r="BZ237" s="2"/>
      <c r="CB237" s="21">
        <f>(($J$207*Visualisation!$V$139)+($J$208*Visualisation!$V$139)+($J$209*Visualisation!$V$139)+($J$210*Visualisation!$V$139)+($J$211*Visualisation!$V$139)+($J$212*Visualisation!$V$139)+($J$213*Visualisation!$V$139)+($J$214*Visualisation!$V$139)+($J$215*Visualisation!$V$139)+($J$216*Visualisation!$V$139)+($J$217*Visualisation!$V$139)+($J$218*Visualisation!$V$139)+($J$219*Visualisation!$V$139)+($J$220*Visualisation!$V$139)+($J$221*Visualisation!$V$139)+($J$222*Visualisation!$V$139))*$BD$86</f>
        <v>0</v>
      </c>
      <c r="CC237" s="21">
        <f>($C$214*Visualisation!$V$139)+($D$214*Visualisation!$V$139)+($E$214*Visualisation!$V$139)+($F$214*Visualisation!$V$139)+($G$214*Visualisation!$V$139)+($H$214*Visualisation!$V$139)+($I$214*Visualisation!$V$139)+($J$214*Visualisation!$V$139)+($K$214*Visualisation!$V$139)+($L$214*Visualisation!$V$139)+($M$214*Visualisation!$V$139)+($N$214*Visualisation!$V$139)+($O$214*Visualisation!$V$139)+($P$214*Visualisation!$V$139)+($Q$214*Visualisation!$V$139)+($R$214*Visualisation!$V$139)</f>
        <v>0</v>
      </c>
      <c r="CD237" s="2"/>
      <c r="CF237" s="21">
        <f>(($K$207*Visualisation!$V$139)+($K$208*Visualisation!$V$139)+($K$209*Visualisation!$V$139)+($K$210*Visualisation!$V$139)+($K$211*Visualisation!$V$139)+($K$212*Visualisation!$V$139)+($K$213*Visualisation!$V$139)+($K$214*Visualisation!$V$139)+($K$215*Visualisation!$V$139)+($K$216*Visualisation!$V$139)+($K$217*Visualisation!$V$139)+($K$218*Visualisation!$V$139)+($K$219*Visualisation!$V$139)+($K$220*Visualisation!$V$139)+($K$221*Visualisation!$V$139)+($K$222*Visualisation!$V$139))*$BD$86</f>
        <v>0</v>
      </c>
      <c r="CG237" s="21">
        <f>($C$215*Visualisation!$V$139)+($D$215*Visualisation!$V$139)+($E$215*Visualisation!$V$139)+($F$215*Visualisation!$V$139)+($G$215*Visualisation!$V$139)+($H$215*Visualisation!$V$139)+($I$215*Visualisation!$V$139)+($J$215*Visualisation!$V$139)+($K$215*Visualisation!$V$139)+($L$215*Visualisation!$V$139)+($M$215*Visualisation!$V$139)+($N$215*Visualisation!$V$139)+($O$215*Visualisation!$V$139)+($P$215*Visualisation!$V$139)+($Q$215*Visualisation!$V$139)+($R$215*Visualisation!$V$139)</f>
        <v>0</v>
      </c>
      <c r="CH237" s="2"/>
      <c r="CJ237" s="21">
        <f>(($L$207*Visualisation!$V$139)+($L$208*Visualisation!$V$139)+($L$209*Visualisation!$V$139)+($L$210*Visualisation!$V$139)+($L$211*Visualisation!$V$139)+($L$212*Visualisation!$V$139)+($L$213*Visualisation!$V$139)+($L$214*Visualisation!$V$139)+($L$215*Visualisation!$V$139)+($L$216*Visualisation!$V$139)+($L$217*Visualisation!$V$139)+($L$218*Visualisation!$V$139)+($L$219*Visualisation!$V$139)+($L$220*Visualisation!$V$139)+($L$221*Visualisation!$V$139)+($L$222*Visualisation!$V$139))*$BD$86</f>
        <v>0</v>
      </c>
      <c r="CK237" s="21">
        <f>($C$216*Visualisation!$V$139)+($D$216*Visualisation!$V$139)+($E$216*Visualisation!$V$139)+($F$216*Visualisation!$V$139)+($G$216*Visualisation!$V$139)+($H$216*Visualisation!$V$139)+($I$216*Visualisation!$V$139)+($J$216*Visualisation!$V$139)+($K$216*Visualisation!$V$139)+($L$216*Visualisation!$V$139)+($M$216*Visualisation!$V$139)+($N$216*Visualisation!$V$139)+($O$216*Visualisation!$V$139)+($P$216*Visualisation!$V$139)+($Q$216*Visualisation!$V$139)+($R$216*Visualisation!$V$139)</f>
        <v>0</v>
      </c>
      <c r="CL237" s="2"/>
      <c r="CN237" s="21">
        <f>(($M$207*Visualisation!$V$139)+($M$208*Visualisation!$V$139)+($M$209*Visualisation!$V$139)+($M$210*Visualisation!$V$139)+($M$211*Visualisation!$V$139)+($M$212*Visualisation!$V$139)+($M$213*Visualisation!$V$139)+($M$214*Visualisation!$V$139)+($M$215*Visualisation!$V$139)+($M$216*Visualisation!$V$139)+($M$217*Visualisation!$V$139)+($M$218*Visualisation!$V$139)+($M$219*Visualisation!$V$139)+($M$220*Visualisation!$V$139)+($M$221*Visualisation!$V$139)+($M$222*Visualisation!$V$139))*$BD$86</f>
        <v>0</v>
      </c>
      <c r="CO237" s="21">
        <f>($C$217*Visualisation!$V$139)+($D$217*Visualisation!$V$139)+($E$217*Visualisation!$V$139)+($F$217*Visualisation!$V$139)+($G$217*Visualisation!$V$139)+($H$217*Visualisation!$V$139)+($I$217*Visualisation!$V$139)+($J$217*Visualisation!$V$139)+($K$217*Visualisation!$V$139)+($L$217*Visualisation!$V$139)+($M$217*Visualisation!$V$139)+($N$217*Visualisation!$V$139)+($O$217*Visualisation!$V$139)+($P$217*Visualisation!$V$139)+($Q$217*Visualisation!$V$139)+($R$217*Visualisation!$V$139)</f>
        <v>0</v>
      </c>
      <c r="CP237" s="2"/>
      <c r="CR237" s="21">
        <f>(($N$207*Visualisation!$V$139)+($N$208*Visualisation!$V$139)+($N$209*Visualisation!$V$139)+($N$210*Visualisation!$V$139)+($N$211*Visualisation!$V$139)+($N$212*Visualisation!$V$139)+($N$213*Visualisation!$V$139)+($N$214*Visualisation!$V$139)+($N$215*Visualisation!$V$139)+($N$216*Visualisation!$V$139)+($N$217*Visualisation!$V$139)+($N$218*Visualisation!$V$139)+($N$219*Visualisation!$V$139)+($N$220*Visualisation!$V$139)+($N$221*Visualisation!$V$139)+($N$222*Visualisation!$V$139))*$BD$86</f>
        <v>0</v>
      </c>
      <c r="CS237" s="21">
        <f>($C$218*Visualisation!$V$139)+($D$218*Visualisation!$V$139)+($E$218*Visualisation!$V$139)+($F$218*Visualisation!$V$139)+($G$218*Visualisation!$V$139)+($H$218*Visualisation!$V$139)+($I$218*Visualisation!$V$139)+($J$218*Visualisation!$V$139)+($K$218*Visualisation!$V$139)+($L$218*Visualisation!$V$139)+($M$218*Visualisation!$V$139)+($N$218*Visualisation!$V$139)+($O$218*Visualisation!$V$139)+($P$218*Visualisation!$V$139)+($Q$218*Visualisation!$V$139)+($R$218*Visualisation!$V$139)</f>
        <v>0</v>
      </c>
      <c r="CT237" s="2"/>
      <c r="CV237" s="21">
        <f>(($O$207*Visualisation!$V$139)+($O$208*Visualisation!$V$139)+($O$209*Visualisation!$V$139)+($O$210*Visualisation!$V$139)+($O$211*Visualisation!$V$139)+($O$212*Visualisation!$V$139)+($O$213*Visualisation!$V$139)+($O$214*Visualisation!$V$139)+($O$215*Visualisation!$V$139)+($O$216*Visualisation!$V$139)+($O$217*Visualisation!$V$139)+($O$218*Visualisation!$V$139)+($O$219*Visualisation!$V$139)+($O$220*Visualisation!$V$139)+($O$221*Visualisation!$V$139)+($O$222*Visualisation!$V$139))*$BD$86</f>
        <v>0</v>
      </c>
      <c r="CW237" s="21">
        <f>($C$219*Visualisation!$V$139)+($D$219*Visualisation!$V$139)+($E$219*Visualisation!$V$139)+($F$219*Visualisation!$V$139)+($G$219*Visualisation!$V$139)+($H$219*Visualisation!$V$139)+($I$219*Visualisation!$V$139)+($J$219*Visualisation!$V$139)+($K$219*Visualisation!$V$139)+($L$219*Visualisation!$V$139)+($M$219*Visualisation!$V$139)+($N$219*Visualisation!$V$139)+($O$219*Visualisation!$V$139)+($P$219*Visualisation!$V$139)+($Q$219*Visualisation!$V$139)+($R$219*Visualisation!$V$139)</f>
        <v>0</v>
      </c>
      <c r="CX237" s="2"/>
      <c r="CZ237" s="21">
        <f>(($P$207*Visualisation!$V$139)+($P$208*Visualisation!$V$139)+($P$209*Visualisation!$V$139)+($P$210*Visualisation!$V$139)+($P$211*Visualisation!$V$139)+($P$212*Visualisation!$V$139)+($P$213*Visualisation!$V$139)+($P$214*Visualisation!$V$139)+($P$215*Visualisation!$V$139)+($P$216*Visualisation!$V$139)+($P$217*Visualisation!$V$139)+($P$218*Visualisation!$V$139)+($P$219*Visualisation!$V$139)+($P$220*Visualisation!$V$139)+($P$221*Visualisation!$V$139)+($P$222*Visualisation!$V$139))*$BD$86</f>
        <v>0</v>
      </c>
      <c r="DA237" s="21">
        <f>($C$220*Visualisation!$V$139)+($D$220*Visualisation!$V$139)+($E$220*Visualisation!$V$139)+($F$220*Visualisation!$V$139)+($G$220*Visualisation!$V$139)+($H$220*Visualisation!$V$139)+($I$220*Visualisation!$V$139)+($J$220*Visualisation!$V$139)+($K$220*Visualisation!$V$139)+($L$220*Visualisation!$V$139)+($M$220*Visualisation!$V$139)+($N$220*Visualisation!$V$139)+($O$220*Visualisation!$V$139)+($P$220*Visualisation!$V$139)+($Q$220*Visualisation!$V$139)+($R$220*Visualisation!$V$139)</f>
        <v>0</v>
      </c>
      <c r="DB237" s="2"/>
      <c r="DD237" s="21">
        <f>(($Q$207*Visualisation!$V$139)+($Q$208*Visualisation!$V$139)+($Q$209*Visualisation!$V$139)+($Q$210*Visualisation!$V$139)+($Q$211*Visualisation!$V$139)+($Q$212*Visualisation!$V$139)+($Q$213*Visualisation!$V$139)+($Q$214*Visualisation!$V$139)+($Q$215*Visualisation!$V$139)+($Q$216*Visualisation!$V$139)+($Q$217*Visualisation!$V$139)+($Q$218*Visualisation!$V$139)+($Q$219*Visualisation!$V$139)+($Q$220*Visualisation!$V$139)+($Q$221*Visualisation!$V$139)+($Q$222*Visualisation!$V$139))*$BD$86</f>
        <v>0</v>
      </c>
      <c r="DE237" s="21">
        <f>($C$221*Visualisation!$V$139)+($D$221*Visualisation!$V$139)+($E$221*Visualisation!$V$139)+($F$221*Visualisation!$V$139)+($G$221*Visualisation!$V$139)+($H$221*Visualisation!$V$139)+($I$221*Visualisation!$V$139)+($J$221*Visualisation!$V$139)+($K$221*Visualisation!$V$139)+($L$221*Visualisation!$V$139)+($M$221*Visualisation!$V$139)+($N$221*Visualisation!$V$139)+($O$221*Visualisation!$V$139)+($P$221*Visualisation!$V$139)+($Q$221*Visualisation!$V$139)+($R$221*Visualisation!$V$139)</f>
        <v>0</v>
      </c>
      <c r="DF237" s="2"/>
      <c r="DH237" s="21">
        <f>(($R$207*Visualisation!$V$139)+($R$208*Visualisation!$V$139)+($R$209*Visualisation!$V$139)+($R$210*Visualisation!$V$139)+($R$211*Visualisation!$V$139)+($R$212*Visualisation!$V$139)+($R$213*Visualisation!$V$139)+($R$214*Visualisation!$V$139)+($R$215*Visualisation!$V$139)+($R$216*Visualisation!$V$139)+($R$217*Visualisation!$V$139)+($R$218*Visualisation!$V$139)+($R$219*Visualisation!$V$139)+($R$220*Visualisation!$V$139)+($R$221*Visualisation!$V$139)+($R$222*Visualisation!$V$139))*$BD$86</f>
        <v>0</v>
      </c>
      <c r="DI237" s="21">
        <f>($C$222*Visualisation!$V$139)+($D$222*Visualisation!$V$139)+($E$222*Visualisation!$V$139)+($F$222*Visualisation!$V$139)+($G$222*Visualisation!$V$139)+($H$222*Visualisation!$V$139)+($I$222*Visualisation!$V$139)+($J$222*Visualisation!$V$139)+($K$222*Visualisation!$V$139)+($L$222*Visualisation!$V$139)+($M$222*Visualisation!$V$139)+($N$222*Visualisation!$V$139)+($O$222*Visualisation!$V$139)+($P$222*Visualisation!$V$139)+($Q$222*Visualisation!$V$139)+($R$222*Visualisation!$V$139)</f>
        <v>0</v>
      </c>
      <c r="DJ237" s="2"/>
      <c r="DO237" s="253"/>
    </row>
    <row r="238" spans="1:119" ht="15.75">
      <c r="A238" s="35" t="s">
        <v>70</v>
      </c>
      <c r="B238" s="159" t="s">
        <v>83</v>
      </c>
      <c r="C238" s="163">
        <f>IF((Visualisation!$O$71-Visualisation!E$71)&gt;0,(1-(EXP(-(((Visualisation!$O$71-Visualisation!E$71)^2)/(2*($T$227^2)))))),0)</f>
        <v>0</v>
      </c>
      <c r="D238" s="163">
        <f>IF((Visualisation!$O$71-Visualisation!F$71)&gt;0,(1-(EXP(-(((Visualisation!$O$71-Visualisation!F$71)^2)/(2*($T$227^2)))))),0)</f>
        <v>0</v>
      </c>
      <c r="E238" s="163">
        <f>IF((Visualisation!$O$71-Visualisation!G$71)&gt;0,(1-(EXP(-(((Visualisation!$O$71-Visualisation!G$71)^2)/(2*($T$227^2)))))),0)</f>
        <v>0</v>
      </c>
      <c r="F238" s="163">
        <f>IF((Visualisation!$O$71-Visualisation!H$71)&gt;0,(1-(EXP(-(((Visualisation!$O$71-Visualisation!H$71)^2)/(2*($T$227^2)))))),0)</f>
        <v>0</v>
      </c>
      <c r="G238" s="163">
        <f>IF((Visualisation!$O$71-Visualisation!I$71)&gt;0,(1-(EXP(-(((Visualisation!$O$71-Visualisation!I$71)^2)/(2*($T$227^2)))))),0)</f>
        <v>0</v>
      </c>
      <c r="H238" s="163">
        <f>IF((Visualisation!$O$71-Visualisation!J$71)&gt;0,(1-(EXP(-(((Visualisation!$O$71-Visualisation!J$71)^2)/(2*($T$227^2)))))),0)</f>
        <v>0</v>
      </c>
      <c r="I238" s="163">
        <f>IF((Visualisation!$O$71-Visualisation!K$71)&gt;0,(1-(EXP(-(((Visualisation!$O$71-Visualisation!K$71)^2)/(2*($T$227^2)))))),0)</f>
        <v>0</v>
      </c>
      <c r="J238" s="163">
        <f>IF((Visualisation!$O$71-Visualisation!L$71)&gt;0,(1-(EXP(-(((Visualisation!$O$71-Visualisation!L$71)^2)/(2*($T$227^2)))))),0)</f>
        <v>0</v>
      </c>
      <c r="K238" s="163">
        <f>IF((Visualisation!$O$71-Visualisation!M$71)&gt;0,(1-(EXP(-(((Visualisation!$O$71-Visualisation!M$71)^2)/(2*($T$227^2)))))),0)</f>
        <v>0</v>
      </c>
      <c r="L238" s="163">
        <f>IF((Visualisation!$O$71-Visualisation!N$71)&gt;0,(1-(EXP(-(((Visualisation!$O$71-Visualisation!N$71)^2)/(2*($T$227^2)))))),0)</f>
        <v>0</v>
      </c>
      <c r="M238" s="163">
        <f>IF((Visualisation!$O$71-Visualisation!O$71)&gt;0,(1-(EXP(-(((Visualisation!$O$71-Visualisation!O$71)^2)/(2*($T$227^2)))))),0)</f>
        <v>0</v>
      </c>
      <c r="N238" s="163">
        <f>IF((Visualisation!$O$71-Visualisation!P$71)&gt;0,(1-(EXP(-(((Visualisation!$O$71-Visualisation!P$71)^2)/(2*($T$227^2)))))),0)</f>
        <v>0</v>
      </c>
      <c r="O238" s="163">
        <f>IF((Visualisation!$O$71-Visualisation!Q$71)&gt;0,(1-(EXP(-(((Visualisation!$O$71-Visualisation!Q$71)^2)/(2*($T$227^2)))))),0)</f>
        <v>0</v>
      </c>
      <c r="P238" s="163">
        <f>IF((Visualisation!$O$71-Visualisation!R$71)&gt;0,(1-(EXP(-(((Visualisation!$O$71-Visualisation!R$71)^2)/(2*($T$227^2)))))),0)</f>
        <v>0</v>
      </c>
      <c r="Q238" s="163">
        <f>IF((Visualisation!$O$71-Visualisation!S$71)&gt;0,(1-(EXP(-(((Visualisation!$O$71-Visualisation!S$71)^2)/(2*($T$227^2)))))),0)</f>
        <v>0</v>
      </c>
      <c r="R238" s="163">
        <f>IF((Visualisation!$O$71-Visualisation!T$71)&gt;0,(1-(EXP(-(((Visualisation!$O$71-Visualisation!T$71)^2)/(2*($T$227^2)))))),0)</f>
        <v>0</v>
      </c>
      <c r="W238" s="254"/>
      <c r="X238" s="2"/>
      <c r="Y238" s="2"/>
      <c r="Z238" s="2"/>
      <c r="AA238" s="188" t="s">
        <v>193</v>
      </c>
      <c r="AB238" s="21">
        <f>IFERROR((C94*Visualisation!$L$133)+(C115*Visualisation!$L$134)+(C136*Visualisation!$L$135)+(C157*Visualisation!$L$136)+(C178*Visualisation!$L$137)+(C199*Visualisation!$L$138)+(C220*Visualisation!$L$139)+(C241*Visualisation!$L$140)+(C262*Visualisation!$L$141),"-")</f>
        <v>0</v>
      </c>
      <c r="AC238" s="21">
        <f>IFERROR((D94*Visualisation!$L$133)+(D115*Visualisation!$L$134)+(D136*Visualisation!$L$135)+(D157*Visualisation!$L$136)+(D178*Visualisation!$L$137)+(D199*Visualisation!$L$138)+(D220*Visualisation!$L$139)+(D241*Visualisation!$L$140)+(D262*Visualisation!$L$141),"-")</f>
        <v>0</v>
      </c>
      <c r="AD238" s="21">
        <f>IFERROR((E94*Visualisation!$L$133)+(E115*Visualisation!$L$134)+(E136*Visualisation!$L$135)+(E157*Visualisation!$L$136)+(E178*Visualisation!$L$137)+(E199*Visualisation!$L$138)+(E220*Visualisation!$L$139)+(E241*Visualisation!$L$140)+(E262*Visualisation!$L$141),"-")</f>
        <v>0</v>
      </c>
      <c r="AE238" s="21">
        <f>IFERROR((F94*Visualisation!$L$133)+(F115*Visualisation!$L$134)+(F136*Visualisation!$L$135)+(F157*Visualisation!$L$136)+(F178*Visualisation!$L$137)+(F199*Visualisation!$L$138)+(F220*Visualisation!$L$139)+(F241*Visualisation!$L$140)+(F262*Visualisation!$L$141),"-")</f>
        <v>0</v>
      </c>
      <c r="AF238" s="21">
        <f>IFERROR((G94*Visualisation!$L$133)+(G115*Visualisation!$L$134)+(G136*Visualisation!$L$135)+(G157*Visualisation!$L$136)+(G178*Visualisation!$L$137)+(G199*Visualisation!$L$138)+(G220*Visualisation!$L$139)+(G241*Visualisation!$L$140)+(G262*Visualisation!$L$141),"-")</f>
        <v>0</v>
      </c>
      <c r="AG238" s="21">
        <f>IFERROR((H94*Visualisation!$L$133)+(H115*Visualisation!$L$134)+(H136*Visualisation!$L$135)+(H157*Visualisation!$L$136)+(H178*Visualisation!$L$137)+(H199*Visualisation!$L$138)+(H220*Visualisation!$L$139)+(H241*Visualisation!$L$140)+(H262*Visualisation!$L$141),"-")</f>
        <v>0</v>
      </c>
      <c r="AH238" s="21">
        <f>IFERROR((I94*Visualisation!$L$133)+(I115*Visualisation!$L$134)+(I136*Visualisation!$L$135)+(I157*Visualisation!$L$136)+(I178*Visualisation!$L$137)+(I199*Visualisation!$L$138)+(I220*Visualisation!$L$139)+(I241*Visualisation!$L$140)+(I262*Visualisation!$L$141),"-")</f>
        <v>0</v>
      </c>
      <c r="AI238" s="21">
        <f>IFERROR((J94*Visualisation!$L$133)+(J115*Visualisation!$L$134)+(J136*Visualisation!$L$135)+(J157*Visualisation!$L$136)+(J178*Visualisation!$L$137)+(J199*Visualisation!$L$138)+(J220*Visualisation!$L$139)+(J241*Visualisation!$L$140)+(J262*Visualisation!$L$141),"-")</f>
        <v>0</v>
      </c>
      <c r="AJ238" s="21">
        <f>IFERROR((K94*Visualisation!$L$133)+(K115*Visualisation!$L$134)+(K136*Visualisation!$L$135)+(K157*Visualisation!$L$136)+(K178*Visualisation!$L$137)+(K199*Visualisation!$L$138)+(K220*Visualisation!$L$139)+(K241*Visualisation!$L$140)+(K262*Visualisation!$L$141),"-")</f>
        <v>0</v>
      </c>
      <c r="AK238" s="21">
        <f>IFERROR((L94*Visualisation!$L$133)+(L115*Visualisation!$L$134)+(L136*Visualisation!$L$135)+(L157*Visualisation!$L$136)+(L178*Visualisation!$L$137)+(L199*Visualisation!$L$138)+(L220*Visualisation!$L$139)+(L241*Visualisation!$L$140)+(L262*Visualisation!$L$141),"-")</f>
        <v>0</v>
      </c>
      <c r="AL238" s="21">
        <f>IFERROR((M94*Visualisation!$L$133)+(M115*Visualisation!$L$134)+(M136*Visualisation!$L$135)+(M157*Visualisation!$L$136)+(M178*Visualisation!$L$137)+(M199*Visualisation!$L$138)+(M220*Visualisation!$L$139)+(M241*Visualisation!$L$140)+(M262*Visualisation!$L$141),"-")</f>
        <v>0</v>
      </c>
      <c r="AM238" s="21">
        <f>IFERROR((N94*Visualisation!$L$133)+(N115*Visualisation!$L$134)+(N136*Visualisation!$L$135)+(N157*Visualisation!$L$136)+(N178*Visualisation!$L$137)+(N199*Visualisation!$L$138)+(N220*Visualisation!$L$139)+(N241*Visualisation!$L$140)+(N262*Visualisation!$L$141),"-")</f>
        <v>0</v>
      </c>
      <c r="AN238" s="21">
        <f>IFERROR((O94*Visualisation!$L$133)+(O115*Visualisation!$L$134)+(O136*Visualisation!$L$135)+(O157*Visualisation!$L$136)+(O178*Visualisation!$L$137)+(O199*Visualisation!$L$138)+(O220*Visualisation!$L$139)+(O241*Visualisation!$L$140)+(O262*Visualisation!$L$141),"-")</f>
        <v>0</v>
      </c>
      <c r="AO238" s="21">
        <f>IFERROR((P94*Visualisation!$L$133)+(P115*Visualisation!$L$134)+(P136*Visualisation!$L$135)+(P157*Visualisation!$L$136)+(P178*Visualisation!$L$137)+(P199*Visualisation!$L$138)+(P220*Visualisation!$L$139)+(P241*Visualisation!$L$140)+(P262*Visualisation!$L$141),"-")</f>
        <v>0</v>
      </c>
      <c r="AP238" s="21">
        <f>IFERROR((Q94*Visualisation!$L$133)+(Q115*Visualisation!$L$134)+(Q136*Visualisation!$L$135)+(Q157*Visualisation!$L$136)+(Q178*Visualisation!$L$137)+(Q199*Visualisation!$L$138)+(Q220*Visualisation!$L$139)+(Q241*Visualisation!$L$140)+(Q262*Visualisation!$L$141),"-")</f>
        <v>0</v>
      </c>
      <c r="AQ238" s="202">
        <f>IFERROR((R94*Visualisation!$L$133)+(R115*Visualisation!$L$134)+(R136*Visualisation!$L$135)+(R157*Visualisation!$L$136)+(R178*Visualisation!$L$137)+(R199*Visualisation!$L$138)+(R220*Visualisation!$L$139)+(R241*Visualisation!$L$140)+(R262*Visualisation!$L$141),"-")</f>
        <v>0</v>
      </c>
      <c r="AR238" s="21">
        <f t="shared" si="26"/>
        <v>0</v>
      </c>
      <c r="AS238" s="1"/>
      <c r="AV238" s="249"/>
      <c r="AX238" s="1"/>
      <c r="AY238" s="225" t="s">
        <v>260</v>
      </c>
      <c r="AZ238" s="21">
        <f>(($C$228*Visualisation!$V$140)+($C$229*Visualisation!$V$140)+($C$230*Visualisation!$V$140)+($C$231*Visualisation!$V$140)+($C$232*Visualisation!$V$140)+($C$233*Visualisation!$V$140)+($C$234*Visualisation!$V$140)+($C$235*Visualisation!$V$140)+($C$236*Visualisation!$V$140)+($C$237*Visualisation!$V$140)+($C$238*Visualisation!$V$140)+($C$239*Visualisation!$V$140)+($C$240*Visualisation!$V$140)+($C$241*Visualisation!$V$140)+($C$242*Visualisation!$V$140)+($C$243*Visualisation!$V$140))*$BD$86</f>
        <v>0</v>
      </c>
      <c r="BA238" s="21">
        <f>($C$228*Visualisation!$V$140)+($D$228*Visualisation!$V$140)+($E$228*Visualisation!$V$140)+($F$228*Visualisation!$V$140)+($G$228*Visualisation!$V$140)+($H$228*Visualisation!$V$140)+($I$228*Visualisation!$V$140)+($J$228*Visualisation!$V$140)+($K$228*Visualisation!$V$140)+($L$228*Visualisation!$V$140)+($M$228*Visualisation!$V$140)+($N$228*Visualisation!$V$140)+($O$228*Visualisation!$V$140)+($P$228*Visualisation!$V$140)+($Q$228*Visualisation!$V$140)+($R$228*Visualisation!$V$140)</f>
        <v>0</v>
      </c>
      <c r="BB238" s="21"/>
      <c r="BC238" s="21"/>
      <c r="BD238" s="21">
        <f>(($D$228*Visualisation!$V$140)+($D$229*Visualisation!$V$140)+($D$230*Visualisation!$V$140)+($D$231*Visualisation!$V$140)+($D$232*Visualisation!$V$140)+($D$233*Visualisation!$V$140)+($D$234*Visualisation!$V$140)+($D$235*Visualisation!$V$140)+($D$236*Visualisation!$V$140)+($D$237*Visualisation!$V$140)+($D$238*Visualisation!$V$140)+($D$239*Visualisation!$V$140)+($D$240*Visualisation!$V$140)+($D$241*Visualisation!$V$140)+($D$242*Visualisation!$V$140)+($D$243*Visualisation!$V$140))*$BD$86</f>
        <v>0</v>
      </c>
      <c r="BE238" s="21">
        <f>($C$229*Visualisation!$V$140)+($D$229*Visualisation!$V$140)+($E$229*Visualisation!$V$140)+($F$229*Visualisation!$V$140)+($G$229*Visualisation!$V$140)+($H$229*Visualisation!$V$140)+($I$229*Visualisation!$V$140)+($J$229*Visualisation!$V$140)+($K$229*Visualisation!$V$140)+($L$229*Visualisation!$V$140)+($M$229*Visualisation!$V$140)+($N$229*Visualisation!$V$140)+($O$229*Visualisation!$V$140)+($P$229*Visualisation!$V$140)+($Q$229*Visualisation!$V$140)+($R$229*Visualisation!$V$140)</f>
        <v>0</v>
      </c>
      <c r="BF238" s="21"/>
      <c r="BG238" s="21"/>
      <c r="BH238" s="21">
        <f>(($E$228*Visualisation!$V$140)+($E$229*Visualisation!$V$140)+($E$230*Visualisation!$V$140)+($E$231*Visualisation!$V$140)+($E$232*Visualisation!$V$140)+($E$233*Visualisation!$V$140)+($E$234*Visualisation!$V$140)+($E$235*Visualisation!$V$140)+($E$236*Visualisation!$V$140)+($E$237*Visualisation!$V$140)+($E$238*Visualisation!$V$140)+($E$239*Visualisation!$V$140)+($E$240*Visualisation!$V$140)+($E$241*Visualisation!$V$140)+($E$242*Visualisation!$V$140)+($E$243*Visualisation!$V$140))*$BD$86</f>
        <v>0</v>
      </c>
      <c r="BI238" s="21">
        <f>($C$230*Visualisation!$V$140)+($D$230*Visualisation!$V$140)+($E$230*Visualisation!$V$140)+($F$230*Visualisation!$V$140)+($G$230*Visualisation!$V$140)+($H$230*Visualisation!$V$140)+($I$230*Visualisation!$V$140)+($J$230*Visualisation!$V$140)+($K$230*Visualisation!$V$140)+($L$230*Visualisation!$V$140)+($M$230*Visualisation!$V$140)+($N$230*Visualisation!$V$140)+($O$230*Visualisation!$V$140)+($P$230*Visualisation!$V$140)+($Q$230*Visualisation!$V$140)+($R$230*Visualisation!$V$140)</f>
        <v>0</v>
      </c>
      <c r="BJ238" s="21"/>
      <c r="BK238" s="21"/>
      <c r="BL238" s="21">
        <f>(($F$228*Visualisation!$V$140)+($F$229*Visualisation!$V$140)+($F$230*Visualisation!$V$140)+($F$231*Visualisation!$V$140)+($F$232*Visualisation!$V$140)+($F$233*Visualisation!$V$140)+($F$234*Visualisation!$V$140)+($F$235*Visualisation!$V$140)+($F$236*Visualisation!$V$140)+($F$237*Visualisation!$V$140)+($F$238*Visualisation!$V$140)+($F$239*Visualisation!$V$140)+($F$240*Visualisation!$V$140)+($F$241*Visualisation!$V$140)+($F$242*Visualisation!$V$140)+($F$243*Visualisation!$V$140))*$BD$86</f>
        <v>0</v>
      </c>
      <c r="BM238" s="21">
        <f>($C$231*Visualisation!$V$140)+($D$231*Visualisation!$V$140)+($E$231*Visualisation!$V$140)+($F$231*Visualisation!$V$140)+($G$231*Visualisation!$V$140)+($H$231*Visualisation!$V$140)+($I$231*Visualisation!$V$140)+($J$231*Visualisation!$V$140)+($K$231*Visualisation!$V$140)+($L$231*Visualisation!$V$140)+($M$231*Visualisation!$V$140)+($N$231*Visualisation!$V$140)+($O$231*Visualisation!$V$140)+($P$231*Visualisation!$V$140)+($Q$231*Visualisation!$V$140)+($R$231*Visualisation!$V$140)</f>
        <v>0</v>
      </c>
      <c r="BN238" s="21"/>
      <c r="BO238" s="21"/>
      <c r="BP238" s="21">
        <f>(($G$228*Visualisation!$V$140)+($G$229*Visualisation!$V$140)+($G$230*Visualisation!$V$140)+($G$231*Visualisation!$V$140)+($G$232*Visualisation!$V$140)+($G$233*Visualisation!$V$140)+($G$234*Visualisation!$V$140)+($G$235*Visualisation!$V$140)+($G$236*Visualisation!$V$140)+($G$237*Visualisation!$V$140)+($G$238*Visualisation!$V$140)+($G$239*Visualisation!$V$140)+($G$240*Visualisation!$V$140)+($G$241*Visualisation!$V$140)+($G$242*Visualisation!$V$140)+($G$243*Visualisation!$V$140))*$BD$86</f>
        <v>0</v>
      </c>
      <c r="BQ238" s="21">
        <f>($C$232*Visualisation!$V$140)+($D$232*Visualisation!$V$140)+($E$232*Visualisation!$V$140)+($F$232*Visualisation!$V$140)+($G$232*Visualisation!$V$140)+($H$232*Visualisation!$V$140)+($I$232*Visualisation!$V$140)+($J$232*Visualisation!$V$140)+($K$232*Visualisation!$V$140)+($L$232*Visualisation!$V$140)+($M$232*Visualisation!$V$140)+($N$232*Visualisation!$V$140)+($O$232*Visualisation!$V$140)+($P$232*Visualisation!$V$140)+($Q$232*Visualisation!$V$140)+($R$232*Visualisation!$V$140)</f>
        <v>0</v>
      </c>
      <c r="BR238" s="21"/>
      <c r="BS238" s="21"/>
      <c r="BT238" s="21">
        <f>(($H$228*Visualisation!$V$140)+($H$229*Visualisation!$V$140)+($H$230*Visualisation!$V$140)+($H$231*Visualisation!$V$140)+($H$232*Visualisation!$V$140)+($H$233*Visualisation!$V$140)+($H$234*Visualisation!$V$140)+($H$235*Visualisation!$V$140)+($H$236*Visualisation!$V$140)+($H$237*Visualisation!$V$140)+($H$238*Visualisation!$V$140)+($H$239*Visualisation!$V$140)+($H$240*Visualisation!$V$140)+($H$241*Visualisation!$V$140)+($H$242*Visualisation!$V$140)+($H$243*Visualisation!$V$140))*$BD$86</f>
        <v>0</v>
      </c>
      <c r="BU238" s="21">
        <f>($C$233*Visualisation!$V$140)+($D$233*Visualisation!$V$140)+($E$233*Visualisation!$V$140)+($F$233*Visualisation!$V$140)+($G$233*Visualisation!$V$140)+($H$233*Visualisation!$V$140)+($I$233*Visualisation!$V$140)+($J$233*Visualisation!$V$140)+($K$233*Visualisation!$V$140)+($L$233*Visualisation!$V$140)+($M$233*Visualisation!$V$140)+($N$233*Visualisation!$V$140)+($O$233*Visualisation!$V$140)+($P$233*Visualisation!$V$140)+($Q$233*Visualisation!$V$140)+($R$233*Visualisation!$V$140)</f>
        <v>0</v>
      </c>
      <c r="BV238" s="21"/>
      <c r="BW238" s="21"/>
      <c r="BX238" s="21">
        <f>(($I$228*Visualisation!$V$140)+($I$229*Visualisation!$V$140)+($I$230*Visualisation!$V$140)+($I$231*Visualisation!$V$140)+($I$232*Visualisation!$V$140)+($I$233*Visualisation!$V$140)+($I$234*Visualisation!$V$140)+($I$235*Visualisation!$V$140)+($I$236*Visualisation!$V$140)+($I$237*Visualisation!$V$140)+($I$238*Visualisation!$V$140)+($I$239*Visualisation!$V$140)+($I$240*Visualisation!$V$140)+($I$241*Visualisation!$V$140)+($I$242*Visualisation!$V$140)+($I$243*Visualisation!$V$140))*$BD$86</f>
        <v>0</v>
      </c>
      <c r="BY238" s="21">
        <f>($C$234*Visualisation!$V$140)+($D$234*Visualisation!$V$140)+($E$234*Visualisation!$V$140)+($F$234*Visualisation!$V$140)+($G$234*Visualisation!$V$140)+($H$234*Visualisation!$V$140)+($I$234*Visualisation!$V$140)+($J$234*Visualisation!$V$140)+($K$234*Visualisation!$V$140)+($L$234*Visualisation!$V$140)+($M$234*Visualisation!$V$140)+($N$234*Visualisation!$V$140)+($O$234*Visualisation!$V$140)+($P$234*Visualisation!$V$140)+($Q$234*Visualisation!$V$140)+($R$234*Visualisation!$V$140)</f>
        <v>0</v>
      </c>
      <c r="BZ238" s="2"/>
      <c r="CB238" s="21">
        <f>(($J$228*Visualisation!$V$140)+($J$229*Visualisation!$V$140)+($J$230*Visualisation!$V$140)+($J$231*Visualisation!$V$140)+($J$232*Visualisation!$V$140)+($J$233*Visualisation!$V$140)+($J$234*Visualisation!$V$140)+($J$235*Visualisation!$V$140)+($J$236*Visualisation!$V$140)+($J$237*Visualisation!$V$140)+($J$238*Visualisation!$V$140)+($J$239*Visualisation!$V$140)+($J$240*Visualisation!$V$140)+($J$241*Visualisation!$V$140)+($J$242*Visualisation!$V$140)+($J$243*Visualisation!$V$140))*$BD$86</f>
        <v>0</v>
      </c>
      <c r="CC238" s="21">
        <f>($C$235*Visualisation!$V$140)+($D$235*Visualisation!$V$140)+($E$235*Visualisation!$V$140)+($F$235*Visualisation!$V$140)+($G$235*Visualisation!$V$140)+($H$235*Visualisation!$V$140)+($I$235*Visualisation!$V$140)+($J$235*Visualisation!$V$140)+($K$235*Visualisation!$V$140)+($L$235*Visualisation!$V$140)+($M$235*Visualisation!$V$140)+($N$235*Visualisation!$V$140)+($O$235*Visualisation!$V$140)+($P$235*Visualisation!$V$140)+($Q$235*Visualisation!$V$140)+($R$235*Visualisation!$V$140)</f>
        <v>0</v>
      </c>
      <c r="CD238" s="2"/>
      <c r="CF238" s="21">
        <f>(($K$228*Visualisation!$V$140)+($K$229*Visualisation!$V$140)+($K$230*Visualisation!$V$140)+($K$231*Visualisation!$V$140)+($K$232*Visualisation!$V$140)+($K$233*Visualisation!$V$140)+($K$234*Visualisation!$V$140)+($K$235*Visualisation!$V$140)+($K$236*Visualisation!$V$140)+($K$237*Visualisation!$V$140)+($K$238*Visualisation!$V$140)+($K$239*Visualisation!$V$140)+($K$240*Visualisation!$V$140)+($K$241*Visualisation!$V$140)+($K$242*Visualisation!$V$140)+($K$243*Visualisation!$V$140))*$BD$86</f>
        <v>0</v>
      </c>
      <c r="CG238" s="21">
        <f>($C$236*Visualisation!$V$140)+($D$236*Visualisation!$V$140)+($E$236*Visualisation!$V$140)+($F$236*Visualisation!$V$140)+($G$236*Visualisation!$V$140)+($H$236*Visualisation!$V$140)+($I$236*Visualisation!$V$140)+($J$236*Visualisation!$V$140)+($K$236*Visualisation!$V$140)+($L$236*Visualisation!$V$140)+($M$236*Visualisation!$V$140)+($N$236*Visualisation!$V$140)+($O$236*Visualisation!$V$140)+($P$236*Visualisation!$V$140)+($Q$236*Visualisation!$V$140)+($R$236*Visualisation!$V$140)</f>
        <v>0</v>
      </c>
      <c r="CH238" s="2"/>
      <c r="CJ238" s="21">
        <f>(($L$228*Visualisation!$V$140)+($L$229*Visualisation!$V$140)+($L$230*Visualisation!$V$140)+($L$231*Visualisation!$V$140)+($L$232*Visualisation!$V$140)+($L$233*Visualisation!$V$140)+($L$234*Visualisation!$V$140)+($L$235*Visualisation!$V$140)+($L$236*Visualisation!$V$140)+($L$237*Visualisation!$V$140)+($L$238*Visualisation!$V$140)+($L$239*Visualisation!$V$140)+($L$240*Visualisation!$V$140)+($L$241*Visualisation!$V$140)+($L$242*Visualisation!$V$140)+($L$243*Visualisation!$V$140))*$BD$86</f>
        <v>0</v>
      </c>
      <c r="CK238" s="21">
        <f>($C$237*Visualisation!$V$140)+($D$237*Visualisation!$V$140)+($E$237*Visualisation!$V$140)+($F$237*Visualisation!$V$140)+($G$237*Visualisation!$V$140)+($H$237*Visualisation!$V$140)+($I$237*Visualisation!$V$140)+($J$237*Visualisation!$V$140)+($K$237*Visualisation!$V$140)+($L$237*Visualisation!$V$140)+($M$237*Visualisation!$V$140)+($N$237*Visualisation!$V$140)+($O$237*Visualisation!$V$140)+($P$237*Visualisation!$V$140)+($Q$237*Visualisation!$V$140)+($R$237*Visualisation!$V$140)</f>
        <v>0</v>
      </c>
      <c r="CL238" s="2"/>
      <c r="CN238" s="21">
        <f>(($M$228*Visualisation!$V$140)+($M$229*Visualisation!$V$140)+($M$230*Visualisation!$V$140)+($M$231*Visualisation!$V$140)+($M$232*Visualisation!$V$140)+($M$233*Visualisation!$V$140)+($M$234*Visualisation!$V$140)+($M$235*Visualisation!$V$140)+($M$236*Visualisation!$V$140)+($M$237*Visualisation!$V$140)+($M$238*Visualisation!$V$140)+($M$239*Visualisation!$V$140)+($M$240*Visualisation!$V$140)+($M$241*Visualisation!$V$140)+($M$242*Visualisation!$V$140)+($M$243*Visualisation!$V$140))*$BD$86</f>
        <v>0</v>
      </c>
      <c r="CO238" s="21">
        <f>($C$238*Visualisation!$V$140)+($D$238*Visualisation!$V$140)+($E$238*Visualisation!$V$140)+($F$238*Visualisation!$V$140)+($G$238*Visualisation!$V$140)+($H$238*Visualisation!$V$140)+($I$238*Visualisation!$V$140)+($J$238*Visualisation!$V$140)+($K$238*Visualisation!$V$140)+($L$238*Visualisation!$V$140)+($M$238*Visualisation!$V$140)+($N$238*Visualisation!$V$140)+($O$238*Visualisation!$V$140)+($P$238*Visualisation!$V$140)+($Q$238*Visualisation!$V$140)+($R$238*Visualisation!$V$140)</f>
        <v>0</v>
      </c>
      <c r="CP238" s="2"/>
      <c r="CR238" s="21">
        <f>(($N$228*Visualisation!$V$140)+($N$229*Visualisation!$V$140)+($N$230*Visualisation!$V$140)+($N$231*Visualisation!$V$140)+($N$232*Visualisation!$V$140)+($N$233*Visualisation!$V$140)+($N$234*Visualisation!$V$140)+($N$235*Visualisation!$V$140)+($N$236*Visualisation!$V$140)+($N$237*Visualisation!$V$140)+($N$238*Visualisation!$V$140)+($N$239*Visualisation!$V$140)+($N$240*Visualisation!$V$140)+($N$241*Visualisation!$V$140)+($N$242*Visualisation!$V$140)+($N$243*Visualisation!$V$140))*$BD$86</f>
        <v>0</v>
      </c>
      <c r="CS238" s="21">
        <f>($C$239*Visualisation!$V$140)+($D$239*Visualisation!$V$140)+($E$239*Visualisation!$V$140)+($F$239*Visualisation!$V$140)+($G$239*Visualisation!$V$140)+($H$239*Visualisation!$V$140)+($I$239*Visualisation!$V$140)+($J$239*Visualisation!$V$140)+($K$239*Visualisation!$V$140)+($L$239*Visualisation!$V$140)+($M$239*Visualisation!$V$140)+($N$239*Visualisation!$V$140)+($O$239*Visualisation!$V$140)+($P$239*Visualisation!$V$140)+($Q$239*Visualisation!$V$140)+($R$239*Visualisation!$V$140)</f>
        <v>0</v>
      </c>
      <c r="CT238" s="2"/>
      <c r="CV238" s="21">
        <f>(($O$228*Visualisation!$V$140)+($O$229*Visualisation!$V$140)+($O$230*Visualisation!$V$140)+($O$231*Visualisation!$V$140)+($O$232*Visualisation!$V$140)+($O$233*Visualisation!$V$140)+($O$234*Visualisation!$V$140)+($O$235*Visualisation!$V$140)+($O$236*Visualisation!$V$140)+($O$237*Visualisation!$V$140)+($O$238*Visualisation!$V$140)+($O$239*Visualisation!$V$140)+($O$240*Visualisation!$V$140)+($O$241*Visualisation!$V$140)+($O$242*Visualisation!$V$140)+($O$243*Visualisation!$V$140))*$BD$86</f>
        <v>0</v>
      </c>
      <c r="CW238" s="21">
        <f>($C$240*Visualisation!$V$140)+($D$240*Visualisation!$V$140)+($E$240*Visualisation!$V$140)+($F$240*Visualisation!$V$140)+($G$240*Visualisation!$V$140)+($H$240*Visualisation!$V$140)+($I$240*Visualisation!$V$140)+($J$240*Visualisation!$V$140)+($K$240*Visualisation!$V$140)+($L$240*Visualisation!$V$140)+($M$240*Visualisation!$V$140)+($N$240*Visualisation!$V$140)+($O$240*Visualisation!$V$140)+($P$240*Visualisation!$V$140)+($Q$240*Visualisation!$V$140)+($R$240*Visualisation!$V$140)</f>
        <v>0</v>
      </c>
      <c r="CX238" s="2"/>
      <c r="CZ238" s="21">
        <f>(($P$228*Visualisation!$V$140)+($P$229*Visualisation!$V$140)+($P$230*Visualisation!$V$140)+($P$231*Visualisation!$V$140)+($P$232*Visualisation!$V$140)+($P$233*Visualisation!$V$140)+($P$234*Visualisation!$V$140)+($P$235*Visualisation!$V$140)+($P$236*Visualisation!$V$140)+($P$237*Visualisation!$V$140)+($P$238*Visualisation!$V$140)+($P$239*Visualisation!$V$140)+($P$240*Visualisation!$V$140)+($P$241*Visualisation!$V$140)+($P$242*Visualisation!$V$140)+($P$243*Visualisation!$V$140))*$BD$86</f>
        <v>0</v>
      </c>
      <c r="DA238" s="21">
        <f>($C$241*Visualisation!$V$140)+($D$241*Visualisation!$V$140)+($E$241*Visualisation!$V$140)+($F$241*Visualisation!$V$140)+($G$241*Visualisation!$V$140)+($H$241*Visualisation!$V$140)+($I$241*Visualisation!$V$140)+($J$241*Visualisation!$V$140)+($K$241*Visualisation!$V$140)+($L$241*Visualisation!$V$140)+($M$241*Visualisation!$V$140)+($N$241*Visualisation!$V$140)+($O$241*Visualisation!$V$140)+($P$241*Visualisation!$V$140)+($Q$241*Visualisation!$V$140)+($R$241*Visualisation!$V$140)</f>
        <v>0</v>
      </c>
      <c r="DB238" s="2"/>
      <c r="DD238" s="21">
        <f>(($Q$228*Visualisation!$V$140)+($Q$229*Visualisation!$V$140)+($Q$230*Visualisation!$V$140)+($Q$231*Visualisation!$V$140)+($Q$232*Visualisation!$V$140)+($Q$233*Visualisation!$V$140)+($Q$234*Visualisation!$V$140)+($Q$235*Visualisation!$V$140)+($Q$236*Visualisation!$V$140)+($Q$237*Visualisation!$V$140)+($Q$238*Visualisation!$V$140)+($Q$239*Visualisation!$V$140)+($Q$240*Visualisation!$V$140)+($Q$241*Visualisation!$V$140)+($Q$242*Visualisation!$V$140)+($Q$243*Visualisation!$V$140))*$BD$86</f>
        <v>0</v>
      </c>
      <c r="DE238" s="21">
        <f>($C$242*Visualisation!$V$140)+($D$242*Visualisation!$V$140)+($E$242*Visualisation!$V$140)+($F$242*Visualisation!$V$140)+($G$242*Visualisation!$V$140)+($H$242*Visualisation!$V$140)+($I$242*Visualisation!$V$140)+($J$242*Visualisation!$V$140)+($K$242*Visualisation!$V$140)+($L$242*Visualisation!$V$140)+($M$242*Visualisation!$V$140)+($N$242*Visualisation!$V$140)+($O$242*Visualisation!$V$140)+($P$242*Visualisation!$V$140)+($Q$242*Visualisation!$V$140)+($R$242*Visualisation!$V$140)</f>
        <v>0</v>
      </c>
      <c r="DF238" s="2"/>
      <c r="DH238" s="21">
        <f>(($R$228*Visualisation!$V$140)+($R$229*Visualisation!$V$140)+($R$230*Visualisation!$V$140)+($R$231*Visualisation!$V$140)+($R$232*Visualisation!$V$140)+($R$233*Visualisation!$V$140)+($R$234*Visualisation!$V$140)+($R$235*Visualisation!$V$140)+($R$236*Visualisation!$V$140)+($R$237*Visualisation!$V$140)+($R$238*Visualisation!$V$140)+($R$239*Visualisation!$V$140)+($R$240*Visualisation!$V$140)+($R$241*Visualisation!$V$140)+($R$242*Visualisation!$V$140)+($R$243*Visualisation!$V$140))*$BD$86</f>
        <v>0</v>
      </c>
      <c r="DI238" s="21">
        <f>($C$243*Visualisation!$V$140)+($D$243*Visualisation!$V$140)+($E$243*Visualisation!$V$140)+($F$243*Visualisation!$V$140)+($G$243*Visualisation!$V$140)+($H$243*Visualisation!$V$140)+($I$243*Visualisation!$V$140)+($J$243*Visualisation!$V$140)+($K$243*Visualisation!$V$140)+($L$243*Visualisation!$V$140)+($M$243*Visualisation!$V$140)+($N$243*Visualisation!$V$140)+($O$243*Visualisation!$V$140)+($P$243*Visualisation!$V$140)+($Q$243*Visualisation!$V$140)+($R$243*Visualisation!$V$140)</f>
        <v>0</v>
      </c>
      <c r="DJ238" s="2"/>
      <c r="DO238" s="253"/>
    </row>
    <row r="239" spans="1:119" ht="15.75">
      <c r="A239" s="35" t="s">
        <v>338</v>
      </c>
      <c r="B239" s="159" t="s">
        <v>84</v>
      </c>
      <c r="C239" s="163">
        <f>IF((Visualisation!$P$71-Visualisation!E$71)&gt;0,(1-(EXP(-(((Visualisation!$P$71-Visualisation!E$71)^2)/(2*($T$227^2)))))),0)</f>
        <v>0.71180729571750534</v>
      </c>
      <c r="D239" s="163">
        <f>IF((Visualisation!$P$71-Visualisation!F$71)&gt;0,(1-(EXP(-(((Visualisation!$P$71-Visualisation!F$71)^2)/(2*($T$227^2)))))),0)</f>
        <v>0.71180729571750534</v>
      </c>
      <c r="E239" s="163">
        <f>IF((Visualisation!$P$71-Visualisation!G$71)&gt;0,(1-(EXP(-(((Visualisation!$P$71-Visualisation!G$71)^2)/(2*($T$227^2)))))),0)</f>
        <v>0</v>
      </c>
      <c r="F239" s="163">
        <f>IF((Visualisation!$P$71-Visualisation!H$71)&gt;0,(1-(EXP(-(((Visualisation!$P$71-Visualisation!H$71)^2)/(2*($T$227^2)))))),0)</f>
        <v>0.71180729571750534</v>
      </c>
      <c r="G239" s="163">
        <f>IF((Visualisation!$P$71-Visualisation!I$71)&gt;0,(1-(EXP(-(((Visualisation!$P$71-Visualisation!I$71)^2)/(2*($T$227^2)))))),0)</f>
        <v>0.71180729571750534</v>
      </c>
      <c r="H239" s="163">
        <f>IF((Visualisation!$P$71-Visualisation!J$71)&gt;0,(1-(EXP(-(((Visualisation!$P$71-Visualisation!J$71)^2)/(2*($T$227^2)))))),0)</f>
        <v>0</v>
      </c>
      <c r="I239" s="163">
        <f>IF((Visualisation!$P$71-Visualisation!K$71)&gt;0,(1-(EXP(-(((Visualisation!$P$71-Visualisation!K$71)^2)/(2*($T$227^2)))))),0)</f>
        <v>0.71180729571750534</v>
      </c>
      <c r="J239" s="163">
        <f>IF((Visualisation!$P$71-Visualisation!L$71)&gt;0,(1-(EXP(-(((Visualisation!$P$71-Visualisation!L$71)^2)/(2*($T$227^2)))))),0)</f>
        <v>0.71180729571750534</v>
      </c>
      <c r="K239" s="163">
        <f>IF((Visualisation!$P$71-Visualisation!M$71)&gt;0,(1-(EXP(-(((Visualisation!$P$71-Visualisation!M$71)^2)/(2*($T$227^2)))))),0)</f>
        <v>4.2134721248332507E-4</v>
      </c>
      <c r="L239" s="163">
        <f>IF((Visualisation!$P$71-Visualisation!N$71)&gt;0,(1-(EXP(-(((Visualisation!$P$71-Visualisation!N$71)^2)/(2*($T$227^2)))))),0)</f>
        <v>0.71180729571750534</v>
      </c>
      <c r="M239" s="163">
        <f>IF((Visualisation!$P$71-Visualisation!O$71)&gt;0,(1-(EXP(-(((Visualisation!$P$71-Visualisation!O$71)^2)/(2*($T$227^2)))))),0)</f>
        <v>0.71180729571750534</v>
      </c>
      <c r="N239" s="163">
        <f>IF((Visualisation!$P$71-Visualisation!P$71)&gt;0,(1-(EXP(-(((Visualisation!$P$71-Visualisation!P$71)^2)/(2*($T$227^2)))))),0)</f>
        <v>0</v>
      </c>
      <c r="O239" s="163">
        <f>IF((Visualisation!$P$71-Visualisation!Q$71)&gt;0,(1-(EXP(-(((Visualisation!$P$71-Visualisation!Q$71)^2)/(2*($T$227^2)))))),0)</f>
        <v>0</v>
      </c>
      <c r="P239" s="163">
        <f>IF((Visualisation!$P$71-Visualisation!R$71)&gt;0,(1-(EXP(-(((Visualisation!$P$71-Visualisation!R$71)^2)/(2*($T$227^2)))))),0)</f>
        <v>0.71180729571750534</v>
      </c>
      <c r="Q239" s="163">
        <f>IF((Visualisation!$P$71-Visualisation!S$71)&gt;0,(1-(EXP(-(((Visualisation!$P$71-Visualisation!S$71)^2)/(2*($T$227^2)))))),0)</f>
        <v>0</v>
      </c>
      <c r="R239" s="163">
        <f>IF((Visualisation!$P$71-Visualisation!T$71)&gt;0,(1-(EXP(-(((Visualisation!$P$71-Visualisation!T$71)^2)/(2*($T$227^2)))))),0)</f>
        <v>0</v>
      </c>
      <c r="W239" s="254"/>
      <c r="X239" s="2"/>
      <c r="Y239" s="2"/>
      <c r="Z239" s="2"/>
      <c r="AA239" s="188" t="s">
        <v>194</v>
      </c>
      <c r="AB239" s="21">
        <f>IFERROR((C95*Visualisation!$L$133)+(C116*Visualisation!$L$134)+(C137*Visualisation!$L$135)+(C158*Visualisation!$L$136)+(C179*Visualisation!$L$137)+(C200*Visualisation!$L$138)+(C221*Visualisation!$L$139)+(C242*Visualisation!$L$140)+(C263*Visualisation!$L$141),"-")</f>
        <v>0</v>
      </c>
      <c r="AC239" s="21">
        <f>IFERROR((D95*Visualisation!$L$133)+(D116*Visualisation!$L$134)+(D137*Visualisation!$L$135)+(D158*Visualisation!$L$136)+(D179*Visualisation!$L$137)+(D200*Visualisation!$L$138)+(D221*Visualisation!$L$139)+(D242*Visualisation!$L$140)+(D263*Visualisation!$L$141),"-")</f>
        <v>0</v>
      </c>
      <c r="AD239" s="21">
        <f>IFERROR((E95*Visualisation!$L$133)+(E116*Visualisation!$L$134)+(E137*Visualisation!$L$135)+(E158*Visualisation!$L$136)+(E179*Visualisation!$L$137)+(E200*Visualisation!$L$138)+(E221*Visualisation!$L$139)+(E242*Visualisation!$L$140)+(E263*Visualisation!$L$141),"-")</f>
        <v>0</v>
      </c>
      <c r="AE239" s="21">
        <f>IFERROR((F95*Visualisation!$L$133)+(F116*Visualisation!$L$134)+(F137*Visualisation!$L$135)+(F158*Visualisation!$L$136)+(F179*Visualisation!$L$137)+(F200*Visualisation!$L$138)+(F221*Visualisation!$L$139)+(F242*Visualisation!$L$140)+(F263*Visualisation!$L$141),"-")</f>
        <v>0</v>
      </c>
      <c r="AF239" s="21">
        <f>IFERROR((G95*Visualisation!$L$133)+(G116*Visualisation!$L$134)+(G137*Visualisation!$L$135)+(G158*Visualisation!$L$136)+(G179*Visualisation!$L$137)+(G200*Visualisation!$L$138)+(G221*Visualisation!$L$139)+(G242*Visualisation!$L$140)+(G263*Visualisation!$L$141),"-")</f>
        <v>0</v>
      </c>
      <c r="AG239" s="21">
        <f>IFERROR((H95*Visualisation!$L$133)+(H116*Visualisation!$L$134)+(H137*Visualisation!$L$135)+(H158*Visualisation!$L$136)+(H179*Visualisation!$L$137)+(H200*Visualisation!$L$138)+(H221*Visualisation!$L$139)+(H242*Visualisation!$L$140)+(H263*Visualisation!$L$141),"-")</f>
        <v>0</v>
      </c>
      <c r="AH239" s="21">
        <f>IFERROR((I95*Visualisation!$L$133)+(I116*Visualisation!$L$134)+(I137*Visualisation!$L$135)+(I158*Visualisation!$L$136)+(I179*Visualisation!$L$137)+(I200*Visualisation!$L$138)+(I221*Visualisation!$L$139)+(I242*Visualisation!$L$140)+(I263*Visualisation!$L$141),"-")</f>
        <v>0</v>
      </c>
      <c r="AI239" s="21">
        <f>IFERROR((J95*Visualisation!$L$133)+(J116*Visualisation!$L$134)+(J137*Visualisation!$L$135)+(J158*Visualisation!$L$136)+(J179*Visualisation!$L$137)+(J200*Visualisation!$L$138)+(J221*Visualisation!$L$139)+(J242*Visualisation!$L$140)+(J263*Visualisation!$L$141),"-")</f>
        <v>0</v>
      </c>
      <c r="AJ239" s="21">
        <f>IFERROR((K95*Visualisation!$L$133)+(K116*Visualisation!$L$134)+(K137*Visualisation!$L$135)+(K158*Visualisation!$L$136)+(K179*Visualisation!$L$137)+(K200*Visualisation!$L$138)+(K221*Visualisation!$L$139)+(K242*Visualisation!$L$140)+(K263*Visualisation!$L$141),"-")</f>
        <v>0</v>
      </c>
      <c r="AK239" s="21">
        <f>IFERROR((L95*Visualisation!$L$133)+(L116*Visualisation!$L$134)+(L137*Visualisation!$L$135)+(L158*Visualisation!$L$136)+(L179*Visualisation!$L$137)+(L200*Visualisation!$L$138)+(L221*Visualisation!$L$139)+(L242*Visualisation!$L$140)+(L263*Visualisation!$L$141),"-")</f>
        <v>0</v>
      </c>
      <c r="AL239" s="21">
        <f>IFERROR((M95*Visualisation!$L$133)+(M116*Visualisation!$L$134)+(M137*Visualisation!$L$135)+(M158*Visualisation!$L$136)+(M179*Visualisation!$L$137)+(M200*Visualisation!$L$138)+(M221*Visualisation!$L$139)+(M242*Visualisation!$L$140)+(M263*Visualisation!$L$141),"-")</f>
        <v>0</v>
      </c>
      <c r="AM239" s="21">
        <f>IFERROR((N95*Visualisation!$L$133)+(N116*Visualisation!$L$134)+(N137*Visualisation!$L$135)+(N158*Visualisation!$L$136)+(N179*Visualisation!$L$137)+(N200*Visualisation!$L$138)+(N221*Visualisation!$L$139)+(N242*Visualisation!$L$140)+(N263*Visualisation!$L$141),"-")</f>
        <v>0</v>
      </c>
      <c r="AN239" s="21">
        <f>IFERROR((O95*Visualisation!$L$133)+(O116*Visualisation!$L$134)+(O137*Visualisation!$L$135)+(O158*Visualisation!$L$136)+(O179*Visualisation!$L$137)+(O200*Visualisation!$L$138)+(O221*Visualisation!$L$139)+(O242*Visualisation!$L$140)+(O263*Visualisation!$L$141),"-")</f>
        <v>0</v>
      </c>
      <c r="AO239" s="21">
        <f>IFERROR((P95*Visualisation!$L$133)+(P116*Visualisation!$L$134)+(P137*Visualisation!$L$135)+(P158*Visualisation!$L$136)+(P179*Visualisation!$L$137)+(P200*Visualisation!$L$138)+(P221*Visualisation!$L$139)+(P242*Visualisation!$L$140)+(P263*Visualisation!$L$141),"-")</f>
        <v>0</v>
      </c>
      <c r="AP239" s="21">
        <f>IFERROR((Q95*Visualisation!$L$133)+(Q116*Visualisation!$L$134)+(Q137*Visualisation!$L$135)+(Q158*Visualisation!$L$136)+(Q179*Visualisation!$L$137)+(Q200*Visualisation!$L$138)+(Q221*Visualisation!$L$139)+(Q242*Visualisation!$L$140)+(Q263*Visualisation!$L$141),"-")</f>
        <v>0</v>
      </c>
      <c r="AQ239" s="202">
        <f>IFERROR((R95*Visualisation!$L$133)+(R116*Visualisation!$L$134)+(R137*Visualisation!$L$135)+(R158*Visualisation!$L$136)+(R179*Visualisation!$L$137)+(R200*Visualisation!$L$138)+(R221*Visualisation!$L$139)+(R242*Visualisation!$L$140)+(R263*Visualisation!$L$141),"-")</f>
        <v>0</v>
      </c>
      <c r="AR239" s="21">
        <f t="shared" si="26"/>
        <v>0</v>
      </c>
      <c r="AS239" s="1"/>
      <c r="AV239" s="249"/>
      <c r="AX239" s="1"/>
      <c r="AY239" s="75" t="s">
        <v>261</v>
      </c>
      <c r="AZ239" s="21">
        <f>(($C$249*Visualisation!$V$141)+($C$250*Visualisation!$V$141)+($C$251*Visualisation!$V$141)+($C$252*Visualisation!$V$141)+($C$253*Visualisation!$V$141)+($C$254*Visualisation!$V$141)+($C$255*Visualisation!$V$141)+($C$256*Visualisation!$V$141)+($C$257*Visualisation!$V$141)+($C$258*Visualisation!$V$141)+($C$259*Visualisation!$V$141)+($C$260*Visualisation!$V$141)+($C$261*Visualisation!$V$141)+($C$262*Visualisation!$V$141)+($C$263*Visualisation!$V$141)+($C$264*Visualisation!$V$141))*$BD$86</f>
        <v>0</v>
      </c>
      <c r="BA239" s="21">
        <f>($C$249*Visualisation!$V$141)+($D$249*Visualisation!$V$141)+($E$249*Visualisation!$V$141)+($F$249*Visualisation!$V$141)+($G$249*Visualisation!$V$141)+($H$249*Visualisation!$V$141)+($I$249*Visualisation!$V$141)+($J$249*Visualisation!$V$141)+($K$249*Visualisation!$V$141)+($L$249*Visualisation!$V$141)+($M$249*Visualisation!$V$141)+($N$249*Visualisation!$V$141)+($O$249*Visualisation!$V$141)+($P$249*Visualisation!$V$141)+($Q$249*Visualisation!$V$141)+($R$249*Visualisation!$V$141)</f>
        <v>0</v>
      </c>
      <c r="BB239" s="21"/>
      <c r="BC239" s="21"/>
      <c r="BD239" s="21">
        <f>(($D$249*Visualisation!$V$141)+($D$250*Visualisation!$V$141)+($D$251*Visualisation!$V$141)+($D$252*Visualisation!$V$141)+($D$253*Visualisation!$V$141)+($D$254*Visualisation!$V$141)+($D$255*Visualisation!$V$141)+($D$256*Visualisation!$V$141)+($D$257*Visualisation!$V$141)+($D$258*Visualisation!$V$141)+($D$259*Visualisation!$V$141)+($D$260*Visualisation!$V$141)+($D$261*Visualisation!$V$141)+($D$262*Visualisation!$V$141)+($D$263*Visualisation!$V$141)+($D$264*Visualisation!$V$141))*$BD$86</f>
        <v>0</v>
      </c>
      <c r="BE239" s="21">
        <f>($C$250*Visualisation!$V$141)+($D$250*Visualisation!$V$141)+($E$250*Visualisation!$V$141)+($F$250*Visualisation!$V$141)+($G$250*Visualisation!$V$141)+($H$250*Visualisation!$V$141)+($I$250*Visualisation!$V$141)+($J$250*Visualisation!$V$141)+($K$250*Visualisation!$V$141)+($L$250*Visualisation!$V$141)+($M$250*Visualisation!$V$141)+($N$250*Visualisation!$V$141)+($O$250*Visualisation!$V$141)+($P$250*Visualisation!$V$141)+($Q$250*Visualisation!$V$141)+($R$250*Visualisation!$V$141)</f>
        <v>0</v>
      </c>
      <c r="BF239" s="21"/>
      <c r="BG239" s="21"/>
      <c r="BH239" s="21">
        <f>(($E$249*Visualisation!$V$141)+($E$250*Visualisation!$V$141)+($E$251*Visualisation!$V$141)+($E$252*Visualisation!$V$141)+($E$253*Visualisation!$V$141)+($E$254*Visualisation!$V$141)+($E$255*Visualisation!$V$141)+($E$256*Visualisation!$V$141)+($E$257*Visualisation!$V$141)+($E$258*Visualisation!$V$141)+($E$259*Visualisation!$V$141)+($E$260*Visualisation!$V$141)+($E$261*Visualisation!$V$141)+($E$262*Visualisation!$V$141)+($E$263*Visualisation!$V$141)+($E$264*Visualisation!$V$141))*$BD$86</f>
        <v>0</v>
      </c>
      <c r="BI239" s="21">
        <f>($C$251*Visualisation!$V$141)+($D$251*Visualisation!$V$141)+($E$251*Visualisation!$V$141)+($F$251*Visualisation!$V$141)+($G$251*Visualisation!$V$141)+($H$251*Visualisation!$V$141)+($I$251*Visualisation!$V$141)+($J$251*Visualisation!$V$141)+($K$251*Visualisation!$V$141)+($L$251*Visualisation!$V$141)+($M$251*Visualisation!$V$141)+($N$251*Visualisation!$V$141)+($O$251*Visualisation!$V$141)+($P$251*Visualisation!$V$141)+($Q$251*Visualisation!$V$141)+($R$251*Visualisation!$V$141)</f>
        <v>0</v>
      </c>
      <c r="BJ239" s="21"/>
      <c r="BK239" s="21"/>
      <c r="BL239" s="21">
        <f>(($F$249*Visualisation!$V$141)+($F$250*Visualisation!$V$141)+($F$251*Visualisation!$V$141)+($F$252*Visualisation!$V$141)+($F$253*Visualisation!$V$141)+($F$254*Visualisation!$V$141)+($F$255*Visualisation!$V$141)+($F$256*Visualisation!$V$141)+($F$257*Visualisation!$V$141)+($F$258*Visualisation!$V$141)+($F$259*Visualisation!$V$141)+($F$260*Visualisation!$V$141)+($F$261*Visualisation!$V$141)+($F$262*Visualisation!$V$141)+($F$263*Visualisation!$V$141)+($F$264*Visualisation!$V$141))*$BD$86</f>
        <v>0</v>
      </c>
      <c r="BM239" s="21">
        <f>($C$252*Visualisation!$V$141)+($D$252*Visualisation!$V$141)+($E$252*Visualisation!$V$141)+($F$252*Visualisation!$V$141)+($G$252*Visualisation!$V$141)+($H$252*Visualisation!$V$141)+($I$252*Visualisation!$V$141)+($J$252*Visualisation!$V$141)+($K$252*Visualisation!$V$141)+($L$252*Visualisation!$V$141)+($M$252*Visualisation!$V$141)+($N$252*Visualisation!$V$141)+($O$252*Visualisation!$V$141)+($P$252*Visualisation!$V$141)+($Q$252*Visualisation!$V$141)+($R$252*Visualisation!$V$141)</f>
        <v>0</v>
      </c>
      <c r="BN239" s="21"/>
      <c r="BO239" s="21"/>
      <c r="BP239" s="21">
        <f>(($G$249*Visualisation!$V$141)+($G$250*Visualisation!$V$141)+($G$251*Visualisation!$V$141)+($G$252*Visualisation!$V$141)+($G$253*Visualisation!$V$141)+($G$254*Visualisation!$V$141)+($G$255*Visualisation!$V$141)+($G$256*Visualisation!$V$141)+($G$257*Visualisation!$V$141)+($G$258*Visualisation!$V$141)+($G$259*Visualisation!$V$141)+($G$260*Visualisation!$V$141)+($G$261*Visualisation!$V$141)+($G$262*Visualisation!$V$141)+($G$263*Visualisation!$V$141)+($G$264*Visualisation!$V$141))*$BD$86</f>
        <v>0</v>
      </c>
      <c r="BQ239" s="21">
        <f>($C$253*Visualisation!$V$141)+($D$253*Visualisation!$V$141)+($E$253*Visualisation!$V$141)+($F$253*Visualisation!$V$141)+($G$253*Visualisation!$V$141)+($H$253*Visualisation!$V$141)+($I$253*Visualisation!$V$141)+($J$253*Visualisation!$V$141)+($K$253*Visualisation!$V$141)+($L$253*Visualisation!$V$141)+($M$253*Visualisation!$V$141)+($N$253*Visualisation!$V$141)+($O$253*Visualisation!$V$141)+($P$253*Visualisation!$V$141)+($Q$253*Visualisation!$V$141)+($R$253*Visualisation!$V$141)</f>
        <v>0</v>
      </c>
      <c r="BR239" s="21"/>
      <c r="BS239" s="21"/>
      <c r="BT239" s="21">
        <f>(($H$249*Visualisation!$V$141)+($H$250*Visualisation!$V$141)+($H$251*Visualisation!$V$141)+($H$252*Visualisation!$V$141)+($H$253*Visualisation!$V$141)+($H$254*Visualisation!$V$141)+($H$255*Visualisation!$V$141)+($H$256*Visualisation!$V$141)+($H$257*Visualisation!$V$141)+($H$258*Visualisation!$V$141)+($H$259*Visualisation!$V$141)+($H$260*Visualisation!$V$141)+($H$261*Visualisation!$V$141)+($H$262*Visualisation!$V$141)+($H$263*Visualisation!$V$141)+($H$264*Visualisation!$V$141))*$BD$86</f>
        <v>0</v>
      </c>
      <c r="BU239" s="21">
        <f>($C$254*Visualisation!$V$141)+($D$254*Visualisation!$V$141)+($E$254*Visualisation!$V$141)+($F$254*Visualisation!$V$141)+($G$254*Visualisation!$V$141)+($H$254*Visualisation!$V$141)+($I$254*Visualisation!$V$141)+($J$254*Visualisation!$V$141)+($K$254*Visualisation!$V$141)+($L$254*Visualisation!$V$141)+($M$254*Visualisation!$V$141)+($N$254*Visualisation!$V$141)+($O$254*Visualisation!$V$141)+($P$254*Visualisation!$V$141)+($Q$254*Visualisation!$V$141)+($R$254*Visualisation!$V$141)</f>
        <v>0</v>
      </c>
      <c r="BV239" s="21"/>
      <c r="BW239" s="21"/>
      <c r="BX239" s="21">
        <f>(($I$249*Visualisation!$V$141)+($I$250*Visualisation!$V$141)+($I$251*Visualisation!$V$141)+($I$252*Visualisation!$V$141)+($I$253*Visualisation!$V$141)+($I$254*Visualisation!$V$141)+($I$255*Visualisation!$V$141)+($I$256*Visualisation!$V$141)+($I$257*Visualisation!$V$141)+($I$258*Visualisation!$V$141)+($I$259*Visualisation!$V$141)+($I$260*Visualisation!$V$141)+($I$261*Visualisation!$V$141)+($I$262*Visualisation!$V$141)+($I$263*Visualisation!$V$141)+($I$264*Visualisation!$V$141))*$BD$86</f>
        <v>0</v>
      </c>
      <c r="BY239" s="21">
        <f>($C$255*Visualisation!$V$141)+($D$255*Visualisation!$V$141)+($E$255*Visualisation!$V$141)+($F$255*Visualisation!$V$141)+($G$255*Visualisation!$V$141)+($H$255*Visualisation!$V$141)+($I$255*Visualisation!$V$141)+($J$255*Visualisation!$V$141)+($K$255*Visualisation!$V$141)+($L$255*Visualisation!$V$141)+($M$255*Visualisation!$V$141)+($N$255*Visualisation!$V$141)+($O$255*Visualisation!$V$141)+($P$255*Visualisation!$V$141)+($Q$255*Visualisation!$V$141)+($R$255*Visualisation!$V$141)</f>
        <v>0</v>
      </c>
      <c r="BZ239" s="2"/>
      <c r="CB239" s="21">
        <f>(($J$249*Visualisation!$V$141)+($J$250*Visualisation!$V$141)+($J$251*Visualisation!$V$141)+($J$252*Visualisation!$V$141)+($J$253*Visualisation!$V$141)+($J$254*Visualisation!$V$141)+($J$255*Visualisation!$V$141)+($J$256*Visualisation!$V$141)+($J$257*Visualisation!$V$141)+($J$258*Visualisation!$V$141)+($J$259*Visualisation!$V$141)+($J$260*Visualisation!$V$141)+($J$261*Visualisation!$V$141)+($J$262*Visualisation!$V$141)+($J$263*Visualisation!$V$141)+($J$264*Visualisation!$V$141))*$BD$86</f>
        <v>0</v>
      </c>
      <c r="CC239" s="21">
        <f>($C$256*Visualisation!$V$141)+($D$256*Visualisation!$V$141)+($E$256*Visualisation!$V$141)+($F$256*Visualisation!$V$141)+($G$256*Visualisation!$V$141)+($H$256*Visualisation!$V$141)+($I$256*Visualisation!$V$141)+($J$256*Visualisation!$V$141)+($K$256*Visualisation!$V$141)+($L$256*Visualisation!$V$141)+($M$256*Visualisation!$V$141)+($N$256*Visualisation!$V$141)+($O$256*Visualisation!$V$141)+($P$256*Visualisation!$V$141)+($Q$256*Visualisation!$V$141)+($R$256*Visualisation!$V$141)</f>
        <v>0</v>
      </c>
      <c r="CD239" s="2"/>
      <c r="CF239" s="21">
        <f>(($K$249*Visualisation!$V$141)+($K$250*Visualisation!$V$141)+($K$251*Visualisation!$V$141)+($K$252*Visualisation!$V$141)+($K$253*Visualisation!$V$141)+($K$254*Visualisation!$V$141)+($K$255*Visualisation!$V$141)+($K$256*Visualisation!$V$141)+($K$257*Visualisation!$V$141)+($K$258*Visualisation!$V$141)+($K$259*Visualisation!$V$141)+($K$260*Visualisation!$V$141)+($K$261*Visualisation!$V$141)+($K$262*Visualisation!$V$141)+($K$263*Visualisation!$V$141)+($K$264*Visualisation!$V$141))*$BD$86</f>
        <v>0</v>
      </c>
      <c r="CG239" s="21">
        <f>($C$257*Visualisation!$V$141)+($D$257*Visualisation!$V$141)+($E$257*Visualisation!$V$141)+($F$257*Visualisation!$V$141)+($G$257*Visualisation!$V$141)+($H$257*Visualisation!$V$141)+($I$257*Visualisation!$V$141)+($J$257*Visualisation!$V$141)+($K$257*Visualisation!$V$141)+($L$257*Visualisation!$V$141)+($M$257*Visualisation!$V$141)+($N$257*Visualisation!$V$141)+($O$257*Visualisation!$V$141)+($P$257*Visualisation!$V$141)+($Q$257*Visualisation!$V$141)+($R$257*Visualisation!$V$141)</f>
        <v>0</v>
      </c>
      <c r="CH239" s="2"/>
      <c r="CJ239" s="21">
        <f>(($L$249*Visualisation!$V$141)+($L$250*Visualisation!$V$141)+($L$251*Visualisation!$V$141)+($L$252*Visualisation!$V$141)+($L$253*Visualisation!$V$141)+($L$254*Visualisation!$V$141)+($L$255*Visualisation!$V$141)+($L$256*Visualisation!$V$141)+($L$257*Visualisation!$V$141)+($L$258*Visualisation!$V$141)+($L$259*Visualisation!$V$141)+($L$260*Visualisation!$V$141)+($L$261*Visualisation!$V$141)+($L$262*Visualisation!$V$141)+($L$263*Visualisation!$V$141)+($L$264*Visualisation!$V$141))*$BD$86</f>
        <v>0</v>
      </c>
      <c r="CK239" s="21">
        <f>($C$258*Visualisation!$V$141)+($D$258*Visualisation!$V$141)+($E$258*Visualisation!$V$141)+($F$258*Visualisation!$V$141)+($G$258*Visualisation!$V$141)+($H$258*Visualisation!$V$141)+($I$258*Visualisation!$V$141)+($J$258*Visualisation!$V$141)+($K$258*Visualisation!$V$141)+($L$258*Visualisation!$V$141)+($M$258*Visualisation!$V$141)+($N$258*Visualisation!$V$141)+($O$258*Visualisation!$V$141)+($P$258*Visualisation!$V$141)+($Q$258*Visualisation!$V$141)+($R$258*Visualisation!$V$141)</f>
        <v>0</v>
      </c>
      <c r="CL239" s="2"/>
      <c r="CN239" s="21">
        <f>(($M$249*Visualisation!$V$141)+($M$250*Visualisation!$V$141)+($M$251*Visualisation!$V$141)+($M$252*Visualisation!$V$141)+($M$253*Visualisation!$V$141)+($M$254*Visualisation!$V$141)+($M$255*Visualisation!$V$141)+($M$256*Visualisation!$V$141)+($M$257*Visualisation!$V$141)+($M$258*Visualisation!$V$141)+($M$259*Visualisation!$V$141)+($M$260*Visualisation!$V$141)+($M$261*Visualisation!$V$141)+($M$262*Visualisation!$V$141)+($M$263*Visualisation!$V$141)+($M$264*Visualisation!$V$141))*$BD$86</f>
        <v>0</v>
      </c>
      <c r="CO239" s="21">
        <f>($C$259*Visualisation!$V$141)+($D$259*Visualisation!$V$141)+($E$259*Visualisation!$V$141)+($F$259*Visualisation!$V$141)+($G$259*Visualisation!$V$141)+($H$259*Visualisation!$V$141)+($I$259*Visualisation!$V$141)+($J$259*Visualisation!$V$141)+($K$259*Visualisation!$V$141)+($L$259*Visualisation!$V$141)+($M$259*Visualisation!$V$141)+($N$259*Visualisation!$V$141)+($O$259*Visualisation!$V$141)+($P$259*Visualisation!$V$141)+($Q$259*Visualisation!$V$141)+($R$259*Visualisation!$V$141)</f>
        <v>0</v>
      </c>
      <c r="CP239" s="2"/>
      <c r="CR239" s="21">
        <f>(($N$249*Visualisation!$V$141)+($N$250*Visualisation!$V$141)+($N$251*Visualisation!$V$141)+($N$252*Visualisation!$V$141)+($N$253*Visualisation!$V$141)+($N$254*Visualisation!$V$141)+($N$255*Visualisation!$V$141)+($N$256*Visualisation!$V$141)+($N$257*Visualisation!$V$141)+($N$258*Visualisation!$V$141)+($N$259*Visualisation!$V$141)+($N$260*Visualisation!$V$141)+($N$261*Visualisation!$V$141)+($N$262*Visualisation!$V$141)+($N$263*Visualisation!$V$141)+($N$264*Visualisation!$V$141))*$BD$86</f>
        <v>0</v>
      </c>
      <c r="CS239" s="21">
        <f>($C$260*Visualisation!$V$141)+($D$260*Visualisation!$V$141)+($E$260*Visualisation!$V$141)+($F$260*Visualisation!$V$141)+($G$260*Visualisation!$V$141)+($H$260*Visualisation!$V$141)+($I$260*Visualisation!$V$141)+($J$260*Visualisation!$V$141)+($K$260*Visualisation!$V$141)+($L$260*Visualisation!$V$141)+($M$260*Visualisation!$V$141)+($N$260*Visualisation!$V$141)+($O$260*Visualisation!$V$141)+($P$260*Visualisation!$V$141)+($Q$260*Visualisation!$V$141)+($R$260*Visualisation!$V$141)</f>
        <v>0</v>
      </c>
      <c r="CT239" s="2"/>
      <c r="CV239" s="21">
        <f>(($O$249*Visualisation!$V$141)+($O$250*Visualisation!$V$141)+($O$251*Visualisation!$V$141)+($O$252*Visualisation!$V$141)+($O$253*Visualisation!$V$141)+($O$254*Visualisation!$V$141)+($O$255*Visualisation!$V$141)+($O$256*Visualisation!$V$141)+($O$257*Visualisation!$V$141)+($O$258*Visualisation!$V$141)+($O$259*Visualisation!$V$141)+($O$260*Visualisation!$V$141)+($O$261*Visualisation!$V$141)+($O$262*Visualisation!$V$141)+($O$263*Visualisation!$V$141)+($O$264*Visualisation!$V$141))*$BD$86</f>
        <v>0</v>
      </c>
      <c r="CW239" s="21">
        <f>($C$261*Visualisation!$V$141)+($D$261*Visualisation!$V$141)+($E$261*Visualisation!$V$141)+($F$261*Visualisation!$V$141)+($G$261*Visualisation!$V$141)+($H$261*Visualisation!$V$141)+($I$261*Visualisation!$V$141)+($J$261*Visualisation!$V$141)+($K$261*Visualisation!$V$141)+($L$261*Visualisation!$V$141)+($M$261*Visualisation!$V$141)+($N$261*Visualisation!$V$141)+($O$261*Visualisation!$V$141)+($P$261*Visualisation!$V$141)+($Q$261*Visualisation!$V$141)+($R$261*Visualisation!$V$141)</f>
        <v>0</v>
      </c>
      <c r="CX239" s="2"/>
      <c r="CZ239" s="21">
        <f>(($P$249*Visualisation!$V$141)+($P$250*Visualisation!$V$141)+($P$251*Visualisation!$V$141)+($P$252*Visualisation!$V$141)+($P$253*Visualisation!$V$141)+($P$254*Visualisation!$V$141)+($P$255*Visualisation!$V$141)+($P$256*Visualisation!$V$141)+($P$257*Visualisation!$V$141)+($P$258*Visualisation!$V$141)+($P$259*Visualisation!$V$141)+($P$260*Visualisation!$V$141)+($P$261*Visualisation!$V$141)+($P$262*Visualisation!$V$141)+($P$263*Visualisation!$V$141)+($P$264*Visualisation!$V$141))*$BD$86</f>
        <v>0</v>
      </c>
      <c r="DA239" s="21">
        <f>($C$262*Visualisation!$V$141)+($D$262*Visualisation!$V$141)+($E$262*Visualisation!$V$141)+($F$262*Visualisation!$V$141)+($G$262*Visualisation!$V$141)+($H$262*Visualisation!$V$141)+($I$262*Visualisation!$V$141)+($J$262*Visualisation!$V$141)+($K$262*Visualisation!$V$141)+($L$262*Visualisation!$V$141)+($M$262*Visualisation!$V$141)+($N$262*Visualisation!$V$141)+($O$262*Visualisation!$V$141)+($P$262*Visualisation!$V$141)+($Q$262*Visualisation!$V$141)+($R$262*Visualisation!$V$141)</f>
        <v>0</v>
      </c>
      <c r="DB239" s="2"/>
      <c r="DD239" s="21">
        <f>(($Q$249*Visualisation!$V$141)+($Q$250*Visualisation!$V$141)+($Q$251*Visualisation!$V$141)+($Q$252*Visualisation!$V$141)+($Q$253*Visualisation!$V$141)+($Q$254*Visualisation!$V$141)+($Q$255*Visualisation!$V$141)+($Q$256*Visualisation!$V$141)+($Q$257*Visualisation!$V$141)+($Q$258*Visualisation!$V$141)+($Q$259*Visualisation!$V$141)+($Q$260*Visualisation!$V$141)+($Q$261*Visualisation!$V$141)+($Q$262*Visualisation!$V$141)+($Q$263*Visualisation!$V$141)+($Q$264*Visualisation!$V$141))*$BD$86</f>
        <v>0</v>
      </c>
      <c r="DE239" s="21">
        <f>($C$263*Visualisation!$V$141)+($D$263*Visualisation!$V$141)+($E$263*Visualisation!$V$141)+($F$263*Visualisation!$V$141)+($G$263*Visualisation!$V$141)+($H$263*Visualisation!$V$141)+($I$263*Visualisation!$V$141)+($J$263*Visualisation!$V$141)+($K$263*Visualisation!$V$141)+($L$263*Visualisation!$V$141)+($M$263*Visualisation!$V$141)+($N$263*Visualisation!$V$141)+($O$263*Visualisation!$V$141)+($P$263*Visualisation!$V$141)+($Q$263*Visualisation!$V$141)+($R$263*Visualisation!$V$141)</f>
        <v>0</v>
      </c>
      <c r="DF239" s="2"/>
      <c r="DH239" s="21">
        <f>(($R$249*Visualisation!$V$141)+($R$250*Visualisation!$V$141)+($R$251*Visualisation!$V$141)+($R$252*Visualisation!$V$141)+($R$253*Visualisation!$V$141)+($R$254*Visualisation!$V$141)+($R$255*Visualisation!$V$141)+($R$256*Visualisation!$V$141)+($R$257*Visualisation!$V$141)+($R$258*Visualisation!$V$141)+($R$259*Visualisation!$V$141)+($R$260*Visualisation!$V$141)+($R$261*Visualisation!$V$141)+($R$262*Visualisation!$V$141)+($R$263*Visualisation!$V$141)+($R$264*Visualisation!$V$141))*$BD$86</f>
        <v>0</v>
      </c>
      <c r="DI239" s="21">
        <f>($C$264*Visualisation!$V$141)+($D$264*Visualisation!$V$141)+($E$264*Visualisation!$V$141)+($F$264*Visualisation!$V$141)+($G$264*Visualisation!$V$141)+($H$264*Visualisation!$V$141)+($I$264*Visualisation!$V$141)+($J$264*Visualisation!$V$141)+($K$264*Visualisation!$V$141)+($L$264*Visualisation!$V$141)+($M$264*Visualisation!$V$141)+($N$264*Visualisation!$V$141)+($O$264*Visualisation!$V$141)+($P$264*Visualisation!$V$141)+($Q$264*Visualisation!$V$141)+($R$264*Visualisation!$V$141)</f>
        <v>0</v>
      </c>
      <c r="DJ239" s="2"/>
      <c r="DO239" s="253"/>
    </row>
    <row r="240" spans="1:119">
      <c r="A240" s="35" t="s">
        <v>89</v>
      </c>
      <c r="B240" s="159" t="s">
        <v>85</v>
      </c>
      <c r="C240" s="163">
        <f>IF((Visualisation!$Q$71-Visualisation!E$71)&gt;0,(1-(EXP(-(((Visualisation!$Q$71-Visualisation!E$71)^2)/(2*($T$227^2)))))),0)</f>
        <v>0.83753275652877346</v>
      </c>
      <c r="D240" s="163">
        <f>IF((Visualisation!$Q$71-Visualisation!F$71)&gt;0,(1-(EXP(-(((Visualisation!$Q$71-Visualisation!F$71)^2)/(2*($T$227^2)))))),0)</f>
        <v>0.83753275652877346</v>
      </c>
      <c r="E240" s="163">
        <f>IF((Visualisation!$Q$71-Visualisation!G$71)&gt;0,(1-(EXP(-(((Visualisation!$Q$71-Visualisation!G$71)^2)/(2*($T$227^2)))))),0)</f>
        <v>2.6611410793339396E-2</v>
      </c>
      <c r="F240" s="163">
        <f>IF((Visualisation!$Q$71-Visualisation!H$71)&gt;0,(1-(EXP(-(((Visualisation!$Q$71-Visualisation!H$71)^2)/(2*($T$227^2)))))),0)</f>
        <v>0.83753275652877346</v>
      </c>
      <c r="G240" s="163">
        <f>IF((Visualisation!$Q$71-Visualisation!I$71)&gt;0,(1-(EXP(-(((Visualisation!$Q$71-Visualisation!I$71)^2)/(2*($T$227^2)))))),0)</f>
        <v>0.83753275652877346</v>
      </c>
      <c r="H240" s="163">
        <f>IF((Visualisation!$Q$71-Visualisation!J$71)&gt;0,(1-(EXP(-(((Visualisation!$Q$71-Visualisation!J$71)^2)/(2*($T$227^2)))))),0)</f>
        <v>0</v>
      </c>
      <c r="I240" s="163">
        <f>IF((Visualisation!$Q$71-Visualisation!K$71)&gt;0,(1-(EXP(-(((Visualisation!$Q$71-Visualisation!K$71)^2)/(2*($T$227^2)))))),0)</f>
        <v>0.83753275652877346</v>
      </c>
      <c r="J240" s="163">
        <f>IF((Visualisation!$Q$71-Visualisation!L$71)&gt;0,(1-(EXP(-(((Visualisation!$Q$71-Visualisation!L$71)^2)/(2*($T$227^2)))))),0)</f>
        <v>0.83753275652877346</v>
      </c>
      <c r="K240" s="163">
        <f>IF((Visualisation!$Q$71-Visualisation!M$71)&gt;0,(1-(EXP(-(((Visualisation!$Q$71-Visualisation!M$71)^2)/(2*($T$227^2)))))),0)</f>
        <v>6.2093578540730165E-2</v>
      </c>
      <c r="L240" s="163">
        <f>IF((Visualisation!$Q$71-Visualisation!N$71)&gt;0,(1-(EXP(-(((Visualisation!$Q$71-Visualisation!N$71)^2)/(2*($T$227^2)))))),0)</f>
        <v>0.83753275652877346</v>
      </c>
      <c r="M240" s="163">
        <f>IF((Visualisation!$Q$71-Visualisation!O$71)&gt;0,(1-(EXP(-(((Visualisation!$Q$71-Visualisation!O$71)^2)/(2*($T$227^2)))))),0)</f>
        <v>0.83753275652877346</v>
      </c>
      <c r="N240" s="163">
        <f>IF((Visualisation!$Q$71-Visualisation!P$71)&gt;0,(1-(EXP(-(((Visualisation!$Q$71-Visualisation!P$71)^2)/(2*($T$227^2)))))),0)</f>
        <v>5.2692106422066343E-2</v>
      </c>
      <c r="O240" s="163">
        <f>IF((Visualisation!$Q$71-Visualisation!Q$71)&gt;0,(1-(EXP(-(((Visualisation!$Q$71-Visualisation!Q$71)^2)/(2*($T$227^2)))))),0)</f>
        <v>0</v>
      </c>
      <c r="P240" s="163">
        <f>IF((Visualisation!$Q$71-Visualisation!R$71)&gt;0,(1-(EXP(-(((Visualisation!$Q$71-Visualisation!R$71)^2)/(2*($T$227^2)))))),0)</f>
        <v>0.83753275652877346</v>
      </c>
      <c r="Q240" s="163">
        <f>IF((Visualisation!$Q$71-Visualisation!S$71)&gt;0,(1-(EXP(-(((Visualisation!$Q$71-Visualisation!S$71)^2)/(2*($T$227^2)))))),0)</f>
        <v>0</v>
      </c>
      <c r="R240" s="163">
        <f>IF((Visualisation!$Q$71-Visualisation!T$71)&gt;0,(1-(EXP(-(((Visualisation!$Q$71-Visualisation!T$71)^2)/(2*($T$227^2)))))),0)</f>
        <v>0</v>
      </c>
      <c r="W240" s="254"/>
      <c r="X240" s="2"/>
      <c r="Y240" s="2"/>
      <c r="Z240" s="2"/>
      <c r="AA240" s="188" t="s">
        <v>195</v>
      </c>
      <c r="AB240" s="203">
        <f>IFERROR((C96*Visualisation!$L$133)+(C117*Visualisation!$L$134)+(C138*Visualisation!$L$135)+(C159*Visualisation!$L$136)+(C180*Visualisation!$L$137)+(C201*Visualisation!$L$138)+(C222*Visualisation!$L$139)+(C243*Visualisation!$L$140)+(C264*Visualisation!$L$141),"-")</f>
        <v>0</v>
      </c>
      <c r="AC240" s="203">
        <f>IFERROR((D96*Visualisation!$L$133)+(D117*Visualisation!$L$134)+(D138*Visualisation!$L$135)+(D159*Visualisation!$L$136)+(D180*Visualisation!$L$137)+(D201*Visualisation!$L$138)+(D222*Visualisation!$L$139)+(D243*Visualisation!$L$140)+(D264*Visualisation!$L$141),"-")</f>
        <v>0</v>
      </c>
      <c r="AD240" s="203">
        <f>IFERROR((E96*Visualisation!$L$133)+(E117*Visualisation!$L$134)+(E138*Visualisation!$L$135)+(E159*Visualisation!$L$136)+(E180*Visualisation!$L$137)+(E201*Visualisation!$L$138)+(E222*Visualisation!$L$139)+(E243*Visualisation!$L$140)+(E264*Visualisation!$L$141),"-")</f>
        <v>0</v>
      </c>
      <c r="AE240" s="203">
        <f>IFERROR((F96*Visualisation!$L$133)+(F117*Visualisation!$L$134)+(F138*Visualisation!$L$135)+(F159*Visualisation!$L$136)+(F180*Visualisation!$L$137)+(F201*Visualisation!$L$138)+(F222*Visualisation!$L$139)+(F243*Visualisation!$L$140)+(F264*Visualisation!$L$141),"-")</f>
        <v>0</v>
      </c>
      <c r="AF240" s="203">
        <f>IFERROR((G96*Visualisation!$L$133)+(G117*Visualisation!$L$134)+(G138*Visualisation!$L$135)+(G159*Visualisation!$L$136)+(G180*Visualisation!$L$137)+(G201*Visualisation!$L$138)+(G222*Visualisation!$L$139)+(G243*Visualisation!$L$140)+(G264*Visualisation!$L$141),"-")</f>
        <v>0</v>
      </c>
      <c r="AG240" s="203">
        <f>IFERROR((H96*Visualisation!$L$133)+(H117*Visualisation!$L$134)+(H138*Visualisation!$L$135)+(H159*Visualisation!$L$136)+(H180*Visualisation!$L$137)+(H201*Visualisation!$L$138)+(H222*Visualisation!$L$139)+(H243*Visualisation!$L$140)+(H264*Visualisation!$L$141),"-")</f>
        <v>0</v>
      </c>
      <c r="AH240" s="203">
        <f>IFERROR((I96*Visualisation!$L$133)+(I117*Visualisation!$L$134)+(I138*Visualisation!$L$135)+(I159*Visualisation!$L$136)+(I180*Visualisation!$L$137)+(I201*Visualisation!$L$138)+(I222*Visualisation!$L$139)+(I243*Visualisation!$L$140)+(I264*Visualisation!$L$141),"-")</f>
        <v>0</v>
      </c>
      <c r="AI240" s="203">
        <f>IFERROR((J96*Visualisation!$L$133)+(J117*Visualisation!$L$134)+(J138*Visualisation!$L$135)+(J159*Visualisation!$L$136)+(J180*Visualisation!$L$137)+(J201*Visualisation!$L$138)+(J222*Visualisation!$L$139)+(J243*Visualisation!$L$140)+(J264*Visualisation!$L$141),"-")</f>
        <v>0</v>
      </c>
      <c r="AJ240" s="203">
        <f>IFERROR((K96*Visualisation!$L$133)+(K117*Visualisation!$L$134)+(K138*Visualisation!$L$135)+(K159*Visualisation!$L$136)+(K180*Visualisation!$L$137)+(K201*Visualisation!$L$138)+(K222*Visualisation!$L$139)+(K243*Visualisation!$L$140)+(K264*Visualisation!$L$141),"-")</f>
        <v>0</v>
      </c>
      <c r="AK240" s="203">
        <f>IFERROR((L96*Visualisation!$L$133)+(L117*Visualisation!$L$134)+(L138*Visualisation!$L$135)+(L159*Visualisation!$L$136)+(L180*Visualisation!$L$137)+(L201*Visualisation!$L$138)+(L222*Visualisation!$L$139)+(L243*Visualisation!$L$140)+(L264*Visualisation!$L$141),"-")</f>
        <v>0</v>
      </c>
      <c r="AL240" s="203">
        <f>IFERROR((M96*Visualisation!$L$133)+(M117*Visualisation!$L$134)+(M138*Visualisation!$L$135)+(M159*Visualisation!$L$136)+(M180*Visualisation!$L$137)+(M201*Visualisation!$L$138)+(M222*Visualisation!$L$139)+(M243*Visualisation!$L$140)+(M264*Visualisation!$L$141),"-")</f>
        <v>0</v>
      </c>
      <c r="AM240" s="203">
        <f>IFERROR((N96*Visualisation!$L$133)+(N117*Visualisation!$L$134)+(N138*Visualisation!$L$135)+(N159*Visualisation!$L$136)+(N180*Visualisation!$L$137)+(N201*Visualisation!$L$138)+(N222*Visualisation!$L$139)+(N243*Visualisation!$L$140)+(N264*Visualisation!$L$141),"-")</f>
        <v>0</v>
      </c>
      <c r="AN240" s="203">
        <f>IFERROR((O96*Visualisation!$L$133)+(O117*Visualisation!$L$134)+(O138*Visualisation!$L$135)+(O159*Visualisation!$L$136)+(O180*Visualisation!$L$137)+(O201*Visualisation!$L$138)+(O222*Visualisation!$L$139)+(O243*Visualisation!$L$140)+(O264*Visualisation!$L$141),"-")</f>
        <v>0</v>
      </c>
      <c r="AO240" s="203">
        <f>IFERROR((P96*Visualisation!$L$133)+(P117*Visualisation!$L$134)+(P138*Visualisation!$L$135)+(P159*Visualisation!$L$136)+(P180*Visualisation!$L$137)+(P201*Visualisation!$L$138)+(P222*Visualisation!$L$139)+(P243*Visualisation!$L$140)+(P264*Visualisation!$L$141),"-")</f>
        <v>0</v>
      </c>
      <c r="AP240" s="203">
        <f>IFERROR((Q96*Visualisation!$L$133)+(Q117*Visualisation!$L$134)+(Q138*Visualisation!$L$135)+(Q159*Visualisation!$L$136)+(Q180*Visualisation!$L$137)+(Q201*Visualisation!$L$138)+(Q222*Visualisation!$L$139)+(Q243*Visualisation!$L$140)+(Q264*Visualisation!$L$141),"-")</f>
        <v>0</v>
      </c>
      <c r="AQ240" s="204">
        <f>IFERROR((R96*Visualisation!$L$133)+(R117*Visualisation!$L$134)+(R138*Visualisation!$L$135)+(R159*Visualisation!$L$136)+(R180*Visualisation!$L$137)+(R201*Visualisation!$L$138)+(R222*Visualisation!$L$139)+(R243*Visualisation!$L$140)+(R264*Visualisation!$L$141),"-")</f>
        <v>0</v>
      </c>
      <c r="AR240" s="21">
        <f t="shared" si="26"/>
        <v>0</v>
      </c>
      <c r="AS240" s="1"/>
      <c r="AV240" s="249"/>
      <c r="AX240" s="11"/>
      <c r="AY240" s="212" t="s">
        <v>100</v>
      </c>
      <c r="AZ240" s="214"/>
      <c r="BA240" s="214"/>
      <c r="BB240" s="214">
        <f>BA241-AZ241</f>
        <v>0</v>
      </c>
      <c r="BC240" s="21"/>
      <c r="BD240" s="214"/>
      <c r="BE240" s="214"/>
      <c r="BF240" s="214">
        <f>BE241-BD241</f>
        <v>0</v>
      </c>
      <c r="BG240" s="21"/>
      <c r="BH240" s="178"/>
      <c r="BI240" s="178"/>
      <c r="BJ240" s="214">
        <f>BI241-BH241</f>
        <v>0</v>
      </c>
      <c r="BK240" s="21"/>
      <c r="BL240" s="178"/>
      <c r="BM240" s="178"/>
      <c r="BN240" s="214">
        <f>BM241-BL241</f>
        <v>0</v>
      </c>
      <c r="BO240" s="21"/>
      <c r="BP240" s="178"/>
      <c r="BQ240" s="178"/>
      <c r="BR240" s="214">
        <f>BQ241-BP241</f>
        <v>0</v>
      </c>
      <c r="BS240" s="21"/>
      <c r="BT240" s="178"/>
      <c r="BU240" s="178"/>
      <c r="BV240" s="214">
        <f>BU241-BT241</f>
        <v>0</v>
      </c>
      <c r="BW240" s="21"/>
      <c r="BX240" s="178"/>
      <c r="BY240" s="219"/>
      <c r="BZ240" s="214">
        <f>BY241-BX241</f>
        <v>0</v>
      </c>
      <c r="CB240" s="178"/>
      <c r="CC240" s="219"/>
      <c r="CD240" s="214">
        <f>CC241-CB241</f>
        <v>0</v>
      </c>
      <c r="CF240" s="178"/>
      <c r="CG240" s="219"/>
      <c r="CH240" s="214">
        <f>CG241-CF241</f>
        <v>0</v>
      </c>
      <c r="CJ240" s="178"/>
      <c r="CK240" s="219"/>
      <c r="CL240" s="214">
        <f>CK241-CJ241</f>
        <v>0</v>
      </c>
      <c r="CN240" s="178"/>
      <c r="CO240" s="219"/>
      <c r="CP240" s="214">
        <f>CO241-CN241</f>
        <v>0</v>
      </c>
      <c r="CR240" s="178"/>
      <c r="CS240" s="219"/>
      <c r="CT240" s="214">
        <f>CS241-CR241</f>
        <v>0</v>
      </c>
      <c r="CV240" s="178"/>
      <c r="CW240" s="219"/>
      <c r="CX240" s="214">
        <f>CW241-CV241</f>
        <v>0</v>
      </c>
      <c r="CZ240" s="178"/>
      <c r="DA240" s="219"/>
      <c r="DB240" s="214">
        <f>DA241-CZ241</f>
        <v>0</v>
      </c>
      <c r="DD240" s="178"/>
      <c r="DE240" s="219"/>
      <c r="DF240" s="214">
        <f>DE241-DD241</f>
        <v>0</v>
      </c>
      <c r="DH240" s="178"/>
      <c r="DI240" s="219"/>
      <c r="DJ240" s="214">
        <f>DI241-DH241</f>
        <v>0</v>
      </c>
      <c r="DO240" s="253"/>
    </row>
    <row r="241" spans="1:119">
      <c r="A241" s="35" t="s">
        <v>88</v>
      </c>
      <c r="B241" s="159" t="s">
        <v>303</v>
      </c>
      <c r="C241" s="163">
        <f>IF((Visualisation!$R$71-Visualisation!E$71)&gt;0,(1-(EXP(-(((Visualisation!$R$71-Visualisation!E$71)^2)/(2*($T$227^2)))))),0)</f>
        <v>0</v>
      </c>
      <c r="D241" s="163">
        <f>IF((Visualisation!$R$71-Visualisation!F$71)&gt;0,(1-(EXP(-(((Visualisation!$R$71-Visualisation!F$71)^2)/(2*($T$227^2)))))),0)</f>
        <v>0</v>
      </c>
      <c r="E241" s="163">
        <f>IF((Visualisation!$R$71-Visualisation!G$71)&gt;0,(1-(EXP(-(((Visualisation!$R$71-Visualisation!G$71)^2)/(2*($T$227^2)))))),0)</f>
        <v>0</v>
      </c>
      <c r="F241" s="163">
        <f>IF((Visualisation!$R$71-Visualisation!H$71)&gt;0,(1-(EXP(-(((Visualisation!$R$71-Visualisation!H$71)^2)/(2*($T$227^2)))))),0)</f>
        <v>0</v>
      </c>
      <c r="G241" s="163">
        <f>IF((Visualisation!$R$71-Visualisation!I$71)&gt;0,(1-(EXP(-(((Visualisation!$R$71-Visualisation!I$71)^2)/(2*($T$227^2)))))),0)</f>
        <v>0</v>
      </c>
      <c r="H241" s="163">
        <f>IF((Visualisation!$R$71-Visualisation!J$71)&gt;0,(1-(EXP(-(((Visualisation!$R$71-Visualisation!J$71)^2)/(2*($T$227^2)))))),0)</f>
        <v>0</v>
      </c>
      <c r="I241" s="163">
        <f>IF((Visualisation!$R$71-Visualisation!K$71)&gt;0,(1-(EXP(-(((Visualisation!$R$71-Visualisation!K$71)^2)/(2*($T$227^2)))))),0)</f>
        <v>0</v>
      </c>
      <c r="J241" s="163">
        <f>IF((Visualisation!$R$71-Visualisation!L$71)&gt;0,(1-(EXP(-(((Visualisation!$R$71-Visualisation!L$71)^2)/(2*($T$227^2)))))),0)</f>
        <v>0</v>
      </c>
      <c r="K241" s="163">
        <f>IF((Visualisation!$R$71-Visualisation!M$71)&gt;0,(1-(EXP(-(((Visualisation!$R$71-Visualisation!M$71)^2)/(2*($T$227^2)))))),0)</f>
        <v>0</v>
      </c>
      <c r="L241" s="163">
        <f>IF((Visualisation!$R$71-Visualisation!N$71)&gt;0,(1-(EXP(-(((Visualisation!$R$71-Visualisation!N$71)^2)/(2*($T$227^2)))))),0)</f>
        <v>0</v>
      </c>
      <c r="M241" s="163">
        <f>IF((Visualisation!$R$71-Visualisation!O$71)&gt;0,(1-(EXP(-(((Visualisation!$R$71-Visualisation!O$71)^2)/(2*($T$227^2)))))),0)</f>
        <v>0</v>
      </c>
      <c r="N241" s="163">
        <f>IF((Visualisation!$R$71-Visualisation!P$71)&gt;0,(1-(EXP(-(((Visualisation!$R$71-Visualisation!P$71)^2)/(2*($T$227^2)))))),0)</f>
        <v>0</v>
      </c>
      <c r="O241" s="163">
        <f>IF((Visualisation!$R$71-Visualisation!Q$71)&gt;0,(1-(EXP(-(((Visualisation!$R$71-Visualisation!Q$71)^2)/(2*($T$227^2)))))),0)</f>
        <v>0</v>
      </c>
      <c r="P241" s="163">
        <f>IF((Visualisation!$R$71-Visualisation!R$71)&gt;0,(1-(EXP(-(((Visualisation!$R$71-Visualisation!R$71)^2)/(2*($T$227^2)))))),0)</f>
        <v>0</v>
      </c>
      <c r="Q241" s="163">
        <f>IF((Visualisation!$R$71-Visualisation!S$71)&gt;0,(1-(EXP(-(((Visualisation!$R$71-Visualisation!S$71)^2)/(2*($T$227^2)))))),0)</f>
        <v>0</v>
      </c>
      <c r="R241" s="163">
        <f>IF((Visualisation!$R$71-Visualisation!T$71)&gt;0,(1-(EXP(-(((Visualisation!$R$71-Visualisation!T$71)^2)/(2*($T$227^2)))))),0)</f>
        <v>0</v>
      </c>
      <c r="W241" s="254"/>
      <c r="X241" s="2"/>
      <c r="Y241" s="2"/>
      <c r="Z241" s="2"/>
      <c r="AA241" s="189" t="s">
        <v>180</v>
      </c>
      <c r="AB241" s="21">
        <f>SUM(AB225:AB240)</f>
        <v>0</v>
      </c>
      <c r="AC241" s="21">
        <f t="shared" ref="AC241:AQ241" si="27">SUM(AC225:AC240)</f>
        <v>0</v>
      </c>
      <c r="AD241" s="21">
        <f t="shared" si="27"/>
        <v>0</v>
      </c>
      <c r="AE241" s="21">
        <f t="shared" si="27"/>
        <v>0</v>
      </c>
      <c r="AF241" s="21">
        <f t="shared" si="27"/>
        <v>0</v>
      </c>
      <c r="AG241" s="21">
        <f t="shared" si="27"/>
        <v>0</v>
      </c>
      <c r="AH241" s="21">
        <f t="shared" si="27"/>
        <v>0</v>
      </c>
      <c r="AI241" s="21">
        <f t="shared" si="27"/>
        <v>0</v>
      </c>
      <c r="AJ241" s="21">
        <f t="shared" si="27"/>
        <v>0</v>
      </c>
      <c r="AK241" s="21">
        <f t="shared" si="27"/>
        <v>0</v>
      </c>
      <c r="AL241" s="21">
        <f t="shared" si="27"/>
        <v>0</v>
      </c>
      <c r="AM241" s="21">
        <f t="shared" si="27"/>
        <v>0</v>
      </c>
      <c r="AN241" s="21">
        <f t="shared" si="27"/>
        <v>0</v>
      </c>
      <c r="AO241" s="21">
        <f t="shared" si="27"/>
        <v>0</v>
      </c>
      <c r="AP241" s="21">
        <f t="shared" si="27"/>
        <v>0</v>
      </c>
      <c r="AQ241" s="21">
        <f t="shared" si="27"/>
        <v>0</v>
      </c>
      <c r="AR241" s="2"/>
      <c r="AS241" s="1"/>
      <c r="AV241" s="249"/>
      <c r="AX241" s="11"/>
      <c r="AY241" s="213" t="s">
        <v>253</v>
      </c>
      <c r="AZ241" s="178">
        <f>SUM(AZ231:AZ239)*$BD$86</f>
        <v>0</v>
      </c>
      <c r="BA241" s="178">
        <f>SUM(BA231:BA239)</f>
        <v>0</v>
      </c>
      <c r="BB241" s="178"/>
      <c r="BC241" s="22"/>
      <c r="BD241" s="178">
        <f>SUM(BD231:BD239)*$BD$86</f>
        <v>0</v>
      </c>
      <c r="BE241" s="178">
        <f>SUM(BE231:BE239)</f>
        <v>0</v>
      </c>
      <c r="BF241" s="178"/>
      <c r="BG241" s="22"/>
      <c r="BH241" s="178">
        <f>SUM(BH231:BH239)*$BD$86</f>
        <v>0</v>
      </c>
      <c r="BI241" s="178">
        <f>SUM(BI231:BI239)</f>
        <v>0</v>
      </c>
      <c r="BJ241" s="178"/>
      <c r="BK241" s="22"/>
      <c r="BL241" s="178">
        <f>SUM(BL231:BL239)*$BD$86</f>
        <v>0</v>
      </c>
      <c r="BM241" s="178">
        <f>SUM(BM231:BM239)</f>
        <v>0</v>
      </c>
      <c r="BN241" s="178"/>
      <c r="BO241" s="22"/>
      <c r="BP241" s="178">
        <f>SUM(BP231:BP239)*$BD$86</f>
        <v>0</v>
      </c>
      <c r="BQ241" s="178">
        <f>SUM(BQ231:BQ239)</f>
        <v>0</v>
      </c>
      <c r="BR241" s="178"/>
      <c r="BS241" s="22"/>
      <c r="BT241" s="178">
        <f>SUM(BT231:BT239)*$BD$86</f>
        <v>0</v>
      </c>
      <c r="BU241" s="178">
        <f>SUM(BU231:BU239)</f>
        <v>0</v>
      </c>
      <c r="BV241" s="178"/>
      <c r="BW241" s="22"/>
      <c r="BX241" s="178">
        <f>SUM(BX231:BX239)*$BD$86</f>
        <v>0</v>
      </c>
      <c r="BY241" s="178">
        <f>SUM(BY231:BY239)</f>
        <v>0</v>
      </c>
      <c r="BZ241" s="214"/>
      <c r="CB241" s="178">
        <f>SUM(CB231:CB239)*$BD$86</f>
        <v>0</v>
      </c>
      <c r="CC241" s="178">
        <f>SUM(CC231:CC239)</f>
        <v>0</v>
      </c>
      <c r="CD241" s="214"/>
      <c r="CF241" s="178">
        <f>SUM(CF231:CF239)*$BD$86</f>
        <v>0</v>
      </c>
      <c r="CG241" s="178">
        <f>SUM(CG231:CG239)</f>
        <v>0</v>
      </c>
      <c r="CH241" s="214"/>
      <c r="CJ241" s="178">
        <f>SUM(CJ231:CJ239)*$BD$86</f>
        <v>0</v>
      </c>
      <c r="CK241" s="178">
        <f>SUM(CK231:CK239)</f>
        <v>0</v>
      </c>
      <c r="CL241" s="214"/>
      <c r="CN241" s="178">
        <f>SUM(CN231:CN239)*$BD$86</f>
        <v>0</v>
      </c>
      <c r="CO241" s="178">
        <f>SUM(CO231:CO239)</f>
        <v>0</v>
      </c>
      <c r="CP241" s="214"/>
      <c r="CR241" s="178">
        <f>SUM(CR231:CR239)*$BD$86</f>
        <v>0</v>
      </c>
      <c r="CS241" s="178">
        <f>SUM(CS231:CS239)</f>
        <v>0</v>
      </c>
      <c r="CT241" s="214"/>
      <c r="CV241" s="178">
        <f>SUM(CV231:CV239)*$BD$86</f>
        <v>0</v>
      </c>
      <c r="CW241" s="178">
        <f>SUM(CW231:CW239)</f>
        <v>0</v>
      </c>
      <c r="CX241" s="214"/>
      <c r="CZ241" s="178">
        <f>SUM(CZ231:CZ239)*$BD$86</f>
        <v>0</v>
      </c>
      <c r="DA241" s="178">
        <f>SUM(DA231:DA239)</f>
        <v>0</v>
      </c>
      <c r="DB241" s="214"/>
      <c r="DD241" s="178">
        <f>SUM(DD231:DD239)*$BD$86</f>
        <v>0</v>
      </c>
      <c r="DE241" s="178">
        <f>SUM(DE231:DE239)</f>
        <v>0</v>
      </c>
      <c r="DF241" s="214"/>
      <c r="DH241" s="178">
        <f>SUM(DH231:DH239)*$BD$86</f>
        <v>0</v>
      </c>
      <c r="DI241" s="178">
        <f>SUM(DI231:DI239)</f>
        <v>0</v>
      </c>
      <c r="DJ241" s="214"/>
      <c r="DO241" s="253"/>
    </row>
    <row r="242" spans="1:119">
      <c r="A242" s="35" t="s">
        <v>75</v>
      </c>
      <c r="B242" s="159" t="s">
        <v>324</v>
      </c>
      <c r="C242" s="163">
        <f>IF((Visualisation!$S$71-Visualisation!E$71)&gt;0,(1-(EXP(-(((Visualisation!$S$71-Visualisation!E$71)^2)/(2*($T$227^2)))))),0)</f>
        <v>0.98889100346175773</v>
      </c>
      <c r="D242" s="163">
        <f>IF((Visualisation!$S$71-Visualisation!F$71)&gt;0,(1-(EXP(-(((Visualisation!$S$71-Visualisation!F$71)^2)/(2*($T$227^2)))))),0)</f>
        <v>0.98889100346175773</v>
      </c>
      <c r="E242" s="163">
        <f>IF((Visualisation!$S$71-Visualisation!G$71)&gt;0,(1-(EXP(-(((Visualisation!$S$71-Visualisation!G$71)^2)/(2*($T$227^2)))))),0)</f>
        <v>0.58475284157944074</v>
      </c>
      <c r="F242" s="163">
        <f>IF((Visualisation!$S$71-Visualisation!H$71)&gt;0,(1-(EXP(-(((Visualisation!$S$71-Visualisation!H$71)^2)/(2*($T$227^2)))))),0)</f>
        <v>0.98889100346175773</v>
      </c>
      <c r="G242" s="163">
        <f>IF((Visualisation!$S$71-Visualisation!I$71)&gt;0,(1-(EXP(-(((Visualisation!$S$71-Visualisation!I$71)^2)/(2*($T$227^2)))))),0)</f>
        <v>0.98889100346175773</v>
      </c>
      <c r="H242" s="163">
        <f>IF((Visualisation!$S$71-Visualisation!J$71)&gt;0,(1-(EXP(-(((Visualisation!$S$71-Visualisation!J$71)^2)/(2*($T$227^2)))))),0)</f>
        <v>0.11047312320514602</v>
      </c>
      <c r="I242" s="163">
        <f>IF((Visualisation!$S$71-Visualisation!K$71)&gt;0,(1-(EXP(-(((Visualisation!$S$71-Visualisation!K$71)^2)/(2*($T$227^2)))))),0)</f>
        <v>0.98889100346175773</v>
      </c>
      <c r="J242" s="163">
        <f>IF((Visualisation!$S$71-Visualisation!L$71)&gt;0,(1-(EXP(-(((Visualisation!$S$71-Visualisation!L$71)^2)/(2*($T$227^2)))))),0)</f>
        <v>0.98889100346175773</v>
      </c>
      <c r="K242" s="163">
        <f>IF((Visualisation!$S$71-Visualisation!M$71)&gt;0,(1-(EXP(-(((Visualisation!$S$71-Visualisation!M$71)^2)/(2*($T$227^2)))))),0)</f>
        <v>0.65131627871622677</v>
      </c>
      <c r="L242" s="163">
        <f>IF((Visualisation!$S$71-Visualisation!N$71)&gt;0,(1-(EXP(-(((Visualisation!$S$71-Visualisation!N$71)^2)/(2*($T$227^2)))))),0)</f>
        <v>0.98889100346175773</v>
      </c>
      <c r="M242" s="163">
        <f>IF((Visualisation!$S$71-Visualisation!O$71)&gt;0,(1-(EXP(-(((Visualisation!$S$71-Visualisation!O$71)^2)/(2*($T$227^2)))))),0)</f>
        <v>0.98889100346175773</v>
      </c>
      <c r="N242" s="163">
        <f>IF((Visualisation!$S$71-Visualisation!P$71)&gt;0,(1-(EXP(-(((Visualisation!$S$71-Visualisation!P$71)^2)/(2*($T$227^2)))))),0)</f>
        <v>0.63646069043326614</v>
      </c>
      <c r="O242" s="163">
        <f>IF((Visualisation!$S$71-Visualisation!Q$71)&gt;0,(1-(EXP(-(((Visualisation!$S$71-Visualisation!Q$71)^2)/(2*($T$227^2)))))),0)</f>
        <v>0.45004786810477548</v>
      </c>
      <c r="P242" s="163">
        <f>IF((Visualisation!$S$71-Visualisation!R$71)&gt;0,(1-(EXP(-(((Visualisation!$S$71-Visualisation!R$71)^2)/(2*($T$227^2)))))),0)</f>
        <v>0.98889100346175773</v>
      </c>
      <c r="Q242" s="163">
        <f>IF((Visualisation!$S$71-Visualisation!S$71)&gt;0,(1-(EXP(-(((Visualisation!$S$71-Visualisation!S$71)^2)/(2*($T$227^2)))))),0)</f>
        <v>0</v>
      </c>
      <c r="R242" s="163">
        <f>IF((Visualisation!$S$71-Visualisation!T$71)&gt;0,(1-(EXP(-(((Visualisation!$S$71-Visualisation!T$71)^2)/(2*($T$227^2)))))),0)</f>
        <v>7.2184106307539242E-2</v>
      </c>
      <c r="W242" s="254"/>
      <c r="X242" s="2"/>
      <c r="Y242" s="2"/>
      <c r="Z242" s="2"/>
      <c r="AA242" s="190"/>
      <c r="AS242" s="1"/>
      <c r="AV242" s="249"/>
      <c r="AX242" s="11"/>
      <c r="DO242" s="253"/>
    </row>
    <row r="243" spans="1:119">
      <c r="A243" s="35" t="s">
        <v>325</v>
      </c>
      <c r="B243" s="159" t="s">
        <v>123</v>
      </c>
      <c r="C243" s="163">
        <f>IF((Visualisation!$T$71-Visualisation!E$71)&gt;0,(1-(EXP(-(((Visualisation!$T$71-Visualisation!E$71)^2)/(2*($T$227^2)))))),0)</f>
        <v>0.96707857553861221</v>
      </c>
      <c r="D243" s="163">
        <f>IF((Visualisation!$T$71-Visualisation!F$71)&gt;0,(1-(EXP(-(((Visualisation!$T$71-Visualisation!F$71)^2)/(2*($T$227^2)))))),0)</f>
        <v>0.96707857553861221</v>
      </c>
      <c r="E243" s="163">
        <f>IF((Visualisation!$T$71-Visualisation!G$71)&gt;0,(1-(EXP(-(((Visualisation!$T$71-Visualisation!G$71)^2)/(2*($T$227^2)))))),0)</f>
        <v>0.35634211547342076</v>
      </c>
      <c r="F243" s="163">
        <f>IF((Visualisation!$T$71-Visualisation!H$71)&gt;0,(1-(EXP(-(((Visualisation!$T$71-Visualisation!H$71)^2)/(2*($T$227^2)))))),0)</f>
        <v>0.96707857553861221</v>
      </c>
      <c r="G243" s="163">
        <f>IF((Visualisation!$T$71-Visualisation!I$71)&gt;0,(1-(EXP(-(((Visualisation!$T$71-Visualisation!I$71)^2)/(2*($T$227^2)))))),0)</f>
        <v>0.96707857553861221</v>
      </c>
      <c r="H243" s="163">
        <f>IF((Visualisation!$T$71-Visualisation!J$71)&gt;0,(1-(EXP(-(((Visualisation!$T$71-Visualisation!J$71)^2)/(2*($T$227^2)))))),0)</f>
        <v>4.6716758854066232E-3</v>
      </c>
      <c r="I243" s="163">
        <f>IF((Visualisation!$T$71-Visualisation!K$71)&gt;0,(1-(EXP(-(((Visualisation!$T$71-Visualisation!K$71)^2)/(2*($T$227^2)))))),0)</f>
        <v>0.96707857553861221</v>
      </c>
      <c r="J243" s="163">
        <f>IF((Visualisation!$T$71-Visualisation!L$71)&gt;0,(1-(EXP(-(((Visualisation!$T$71-Visualisation!L$71)^2)/(2*($T$227^2)))))),0)</f>
        <v>0.96707857553861221</v>
      </c>
      <c r="K243" s="163">
        <f>IF((Visualisation!$T$71-Visualisation!M$71)&gt;0,(1-(EXP(-(((Visualisation!$T$71-Visualisation!M$71)^2)/(2*($T$227^2)))))),0)</f>
        <v>0.43254696711346341</v>
      </c>
      <c r="L243" s="163">
        <f>IF((Visualisation!$T$71-Visualisation!N$71)&gt;0,(1-(EXP(-(((Visualisation!$T$71-Visualisation!N$71)^2)/(2*($T$227^2)))))),0)</f>
        <v>0.96707857553861221</v>
      </c>
      <c r="M243" s="163">
        <f>IF((Visualisation!$T$71-Visualisation!O$71)&gt;0,(1-(EXP(-(((Visualisation!$T$71-Visualisation!O$71)^2)/(2*($T$227^2)))))),0)</f>
        <v>0.96707857553861221</v>
      </c>
      <c r="N243" s="163">
        <f>IF((Visualisation!$T$71-Visualisation!P$71)&gt;0,(1-(EXP(-(((Visualisation!$T$71-Visualisation!P$71)^2)/(2*($T$227^2)))))),0)</f>
        <v>0.41498244492023284</v>
      </c>
      <c r="O243" s="163">
        <f>IF((Visualisation!$T$71-Visualisation!Q$71)&gt;0,(1-(EXP(-(((Visualisation!$T$71-Visualisation!Q$71)^2)/(2*($T$227^2)))))),0)</f>
        <v>0.22083850246320369</v>
      </c>
      <c r="P243" s="163">
        <f>IF((Visualisation!$T$71-Visualisation!R$71)&gt;0,(1-(EXP(-(((Visualisation!$T$71-Visualisation!R$71)^2)/(2*($T$227^2)))))),0)</f>
        <v>0.96707857553861221</v>
      </c>
      <c r="Q243" s="163">
        <f>IF((Visualisation!$T$71-Visualisation!S$71)&gt;0,(1-(EXP(-(((Visualisation!$T$71-Visualisation!S$71)^2)/(2*($T$227^2)))))),0)</f>
        <v>0</v>
      </c>
      <c r="R243" s="163">
        <f>IF((Visualisation!$T$71-Visualisation!T$71)&gt;0,(1-(EXP(-(((Visualisation!$T$71-Visualisation!T$71)^2)/(2*($T$227^2)))))),0)</f>
        <v>0</v>
      </c>
      <c r="W243" s="254"/>
      <c r="X243" s="2"/>
      <c r="Y243" s="2"/>
      <c r="Z243" s="2"/>
      <c r="AA243" s="175" t="s">
        <v>77</v>
      </c>
      <c r="AB243" s="195">
        <f>AR225</f>
        <v>0</v>
      </c>
      <c r="AC243" s="195">
        <f>AR226</f>
        <v>0</v>
      </c>
      <c r="AD243" s="195">
        <f>AR227</f>
        <v>0</v>
      </c>
      <c r="AE243" s="195">
        <f>AR228</f>
        <v>0</v>
      </c>
      <c r="AF243" s="195">
        <f>AR229</f>
        <v>0</v>
      </c>
      <c r="AG243" s="195">
        <f>AR230</f>
        <v>0</v>
      </c>
      <c r="AH243" s="195">
        <f>AR231</f>
        <v>0</v>
      </c>
      <c r="AI243" s="195">
        <f>AR232</f>
        <v>0</v>
      </c>
      <c r="AJ243" s="205">
        <f>AR233</f>
        <v>0</v>
      </c>
      <c r="AK243" s="195">
        <f>AR234</f>
        <v>0</v>
      </c>
      <c r="AL243" s="195">
        <f>AR235</f>
        <v>0</v>
      </c>
      <c r="AM243" s="195">
        <f>AR236</f>
        <v>0</v>
      </c>
      <c r="AN243" s="195">
        <f>AR237</f>
        <v>0</v>
      </c>
      <c r="AO243" s="195">
        <f>AR238</f>
        <v>0</v>
      </c>
      <c r="AP243" s="195">
        <f>AR239</f>
        <v>0</v>
      </c>
      <c r="AQ243" s="195">
        <f>AR240</f>
        <v>0</v>
      </c>
      <c r="AS243" s="1"/>
      <c r="AV243" s="249"/>
      <c r="AX243" s="11"/>
      <c r="DO243" s="253"/>
    </row>
    <row r="244" spans="1:119">
      <c r="L244" s="1"/>
      <c r="W244" s="254"/>
      <c r="X244" s="2"/>
      <c r="Y244" s="2"/>
      <c r="Z244" s="2"/>
      <c r="AA244" s="176" t="s">
        <v>178</v>
      </c>
      <c r="AB244" s="197">
        <f t="shared" ref="AB244:AQ244" si="28">AB241</f>
        <v>0</v>
      </c>
      <c r="AC244" s="197">
        <f t="shared" si="28"/>
        <v>0</v>
      </c>
      <c r="AD244" s="197">
        <f t="shared" si="28"/>
        <v>0</v>
      </c>
      <c r="AE244" s="197">
        <f t="shared" si="28"/>
        <v>0</v>
      </c>
      <c r="AF244" s="197">
        <f t="shared" si="28"/>
        <v>0</v>
      </c>
      <c r="AG244" s="197">
        <f t="shared" si="28"/>
        <v>0</v>
      </c>
      <c r="AH244" s="197">
        <f t="shared" si="28"/>
        <v>0</v>
      </c>
      <c r="AI244" s="197">
        <f t="shared" si="28"/>
        <v>0</v>
      </c>
      <c r="AJ244" s="197">
        <f t="shared" si="28"/>
        <v>0</v>
      </c>
      <c r="AK244" s="197">
        <f t="shared" si="28"/>
        <v>0</v>
      </c>
      <c r="AL244" s="197">
        <f t="shared" si="28"/>
        <v>0</v>
      </c>
      <c r="AM244" s="197">
        <f t="shared" si="28"/>
        <v>0</v>
      </c>
      <c r="AN244" s="197">
        <f t="shared" si="28"/>
        <v>0</v>
      </c>
      <c r="AO244" s="197">
        <f t="shared" si="28"/>
        <v>0</v>
      </c>
      <c r="AP244" s="197">
        <f t="shared" si="28"/>
        <v>0</v>
      </c>
      <c r="AQ244" s="197">
        <f t="shared" si="28"/>
        <v>0</v>
      </c>
      <c r="AS244" s="1"/>
      <c r="AV244" s="249"/>
      <c r="AX244" s="11"/>
      <c r="DO244" s="253"/>
    </row>
    <row r="245" spans="1:119">
      <c r="L245" s="1"/>
      <c r="W245" s="254"/>
      <c r="X245" s="2"/>
      <c r="Y245" s="2"/>
      <c r="Z245" s="2"/>
      <c r="AA245" s="179" t="s">
        <v>185</v>
      </c>
      <c r="AB245" s="191">
        <f t="shared" ref="AB245:AQ245" si="29">AB243-AB244</f>
        <v>0</v>
      </c>
      <c r="AC245" s="191">
        <f t="shared" si="29"/>
        <v>0</v>
      </c>
      <c r="AD245" s="191">
        <f t="shared" si="29"/>
        <v>0</v>
      </c>
      <c r="AE245" s="191">
        <f t="shared" si="29"/>
        <v>0</v>
      </c>
      <c r="AF245" s="191">
        <f t="shared" si="29"/>
        <v>0</v>
      </c>
      <c r="AG245" s="191">
        <f t="shared" si="29"/>
        <v>0</v>
      </c>
      <c r="AH245" s="191">
        <f t="shared" si="29"/>
        <v>0</v>
      </c>
      <c r="AI245" s="191">
        <f t="shared" si="29"/>
        <v>0</v>
      </c>
      <c r="AJ245" s="191">
        <f t="shared" si="29"/>
        <v>0</v>
      </c>
      <c r="AK245" s="191">
        <f t="shared" si="29"/>
        <v>0</v>
      </c>
      <c r="AL245" s="191">
        <f t="shared" si="29"/>
        <v>0</v>
      </c>
      <c r="AM245" s="191">
        <f t="shared" si="29"/>
        <v>0</v>
      </c>
      <c r="AN245" s="191">
        <f t="shared" si="29"/>
        <v>0</v>
      </c>
      <c r="AO245" s="191">
        <f t="shared" si="29"/>
        <v>0</v>
      </c>
      <c r="AP245" s="191">
        <f t="shared" si="29"/>
        <v>0</v>
      </c>
      <c r="AQ245" s="191">
        <f t="shared" si="29"/>
        <v>0</v>
      </c>
      <c r="AR245" s="2"/>
      <c r="AS245" s="1"/>
      <c r="AV245" s="249"/>
      <c r="BC245" s="2"/>
      <c r="BG245" s="2"/>
      <c r="BK245" s="2"/>
      <c r="BO245" s="2"/>
      <c r="BS245" s="2"/>
      <c r="CD245" s="2"/>
      <c r="DO245" s="253"/>
    </row>
    <row r="246" spans="1:119">
      <c r="L246" s="1"/>
      <c r="W246" s="254"/>
      <c r="X246" s="2"/>
      <c r="Y246" s="2"/>
      <c r="Z246" s="2"/>
      <c r="AA246" s="27"/>
      <c r="AB246" s="2"/>
      <c r="AC246" s="2"/>
      <c r="AD246" s="2"/>
      <c r="AE246" s="2"/>
      <c r="AF246" s="2"/>
      <c r="AG246" s="2"/>
      <c r="AH246" s="2"/>
      <c r="AI246" s="2"/>
      <c r="AJ246" s="11"/>
      <c r="AK246" s="1"/>
      <c r="AL246" s="1"/>
      <c r="AM246" s="1"/>
      <c r="AN246" s="1"/>
      <c r="AO246" s="1"/>
      <c r="AP246" s="1"/>
      <c r="AQ246" s="1"/>
      <c r="AR246" s="2"/>
      <c r="AS246" s="1"/>
      <c r="AV246" s="249"/>
      <c r="AX246" s="1"/>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X246" s="2"/>
      <c r="BY246" s="2"/>
      <c r="BZ246" s="2"/>
      <c r="CD246" s="2"/>
      <c r="DO246" s="253"/>
    </row>
    <row r="247" spans="1:119" ht="17.100000000000001" customHeight="1">
      <c r="A247" s="186" t="s">
        <v>323</v>
      </c>
      <c r="B247" s="160" t="s">
        <v>219</v>
      </c>
      <c r="C247" s="43" t="s">
        <v>301</v>
      </c>
      <c r="D247" s="43" t="s">
        <v>151</v>
      </c>
      <c r="E247" s="43" t="s">
        <v>242</v>
      </c>
      <c r="F247" s="43" t="s">
        <v>243</v>
      </c>
      <c r="G247" s="43" t="s">
        <v>244</v>
      </c>
      <c r="H247" s="43" t="s">
        <v>203</v>
      </c>
      <c r="I247" s="43" t="s">
        <v>204</v>
      </c>
      <c r="J247" s="26" t="s">
        <v>73</v>
      </c>
      <c r="K247" s="26" t="s">
        <v>72</v>
      </c>
      <c r="L247" s="26" t="s">
        <v>71</v>
      </c>
      <c r="M247" s="43" t="s">
        <v>70</v>
      </c>
      <c r="N247" s="43" t="s">
        <v>338</v>
      </c>
      <c r="O247" s="43" t="s">
        <v>89</v>
      </c>
      <c r="P247" s="43" t="s">
        <v>88</v>
      </c>
      <c r="Q247" s="43" t="s">
        <v>87</v>
      </c>
      <c r="R247" s="26" t="s">
        <v>325</v>
      </c>
      <c r="W247" s="254"/>
      <c r="X247" s="2"/>
      <c r="Y247" s="2"/>
      <c r="Z247" s="2"/>
      <c r="AR247" s="2"/>
      <c r="AS247" s="1"/>
      <c r="AV247" s="249"/>
      <c r="AX247" s="1"/>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X247" s="2"/>
      <c r="BY247" s="2"/>
      <c r="BZ247" s="2"/>
      <c r="CD247" s="2"/>
      <c r="DO247" s="253"/>
    </row>
    <row r="248" spans="1:119" ht="15.75">
      <c r="A248" s="184">
        <v>72</v>
      </c>
      <c r="B248" s="161" t="s">
        <v>118</v>
      </c>
      <c r="C248" s="181" t="s">
        <v>42</v>
      </c>
      <c r="D248" s="155" t="s">
        <v>43</v>
      </c>
      <c r="E248" s="155" t="s">
        <v>44</v>
      </c>
      <c r="F248" s="155" t="s">
        <v>334</v>
      </c>
      <c r="G248" s="155" t="s">
        <v>161</v>
      </c>
      <c r="H248" s="155" t="s">
        <v>162</v>
      </c>
      <c r="I248" s="155" t="s">
        <v>56</v>
      </c>
      <c r="J248" s="155" t="s">
        <v>57</v>
      </c>
      <c r="K248" s="155" t="s">
        <v>58</v>
      </c>
      <c r="L248" s="155" t="s">
        <v>306</v>
      </c>
      <c r="M248" s="155" t="s">
        <v>307</v>
      </c>
      <c r="N248" s="155" t="s">
        <v>308</v>
      </c>
      <c r="O248" s="155" t="s">
        <v>309</v>
      </c>
      <c r="P248" s="155" t="s">
        <v>310</v>
      </c>
      <c r="Q248" s="155" t="s">
        <v>311</v>
      </c>
      <c r="R248" s="155" t="s">
        <v>205</v>
      </c>
      <c r="S248" s="170" t="s">
        <v>340</v>
      </c>
      <c r="T248" s="172">
        <f>Svalues!U189</f>
        <v>3.3333333333333335</v>
      </c>
      <c r="W248" s="254"/>
      <c r="X248" s="2"/>
      <c r="Y248" s="2"/>
      <c r="Z248" s="2"/>
      <c r="AR248" s="2"/>
      <c r="AS248" s="1"/>
      <c r="AV248" s="249"/>
      <c r="BC248" s="2"/>
      <c r="BG248" s="2"/>
      <c r="BK248" s="2"/>
      <c r="BO248" s="2"/>
      <c r="BS248" s="2"/>
      <c r="CD248" s="2"/>
      <c r="DO248" s="253"/>
    </row>
    <row r="249" spans="1:119">
      <c r="A249" s="35" t="s">
        <v>51</v>
      </c>
      <c r="B249" s="159" t="s">
        <v>230</v>
      </c>
      <c r="C249" s="162">
        <f>IF((Visualisation!$E$72-Visualisation!E$72)&gt;0,(1-(EXP(-(((Visualisation!$E$72-Visualisation!E$72)^2)/(2*($T$248^2)))))),0)</f>
        <v>0</v>
      </c>
      <c r="D249" s="162">
        <f>IF((Visualisation!$E$72-Visualisation!F$72)&gt;0,(1-(EXP(-(((Visualisation!$E$72-Visualisation!F$72)^2)/(2*($T$248^2)))))),0)</f>
        <v>0</v>
      </c>
      <c r="E249" s="162">
        <f>IF((Visualisation!$E$72-Visualisation!G$72)&gt;0,(1-(EXP(-(((Visualisation!$E$72-Visualisation!G$72)^2)/(2*($T$248^2)))))),0)</f>
        <v>0</v>
      </c>
      <c r="F249" s="162">
        <f>IF((Visualisation!$E$72-Visualisation!H$72)&gt;0,(1-(EXP(-(((Visualisation!$E$72-Visualisation!H$72)^2)/(2*($T$248^2)))))),0)</f>
        <v>0</v>
      </c>
      <c r="G249" s="162">
        <f>IF((Visualisation!$E$72-Visualisation!I$72)&gt;0,(1-(EXP(-(((Visualisation!$E$72-Visualisation!I$72)^2)/(2*($T$248^2)))))),0)</f>
        <v>0</v>
      </c>
      <c r="H249" s="162">
        <f>IF((Visualisation!$E$72-Visualisation!J$72)&gt;0,(1-(EXP(-(((Visualisation!$E$72-Visualisation!J$72)^2)/(2*($T$248^2)))))),0)</f>
        <v>0</v>
      </c>
      <c r="I249" s="162">
        <f>IF((Visualisation!$E$72-Visualisation!K$72)&gt;0,(1-(EXP(-(((Visualisation!$E$72-Visualisation!K$72)^2)/(2*($T$248^2)))))),0)</f>
        <v>0</v>
      </c>
      <c r="J249" s="162">
        <f>IF((Visualisation!$E$72-Visualisation!L$72)&gt;0,(1-(EXP(-(((Visualisation!$E$72-Visualisation!L$72)^2)/(2*($T$248^2)))))),0)</f>
        <v>0</v>
      </c>
      <c r="K249" s="162">
        <f>IF((Visualisation!$E$72-Visualisation!M$72)&gt;0,(1-(EXP(-(((Visualisation!$E$72-Visualisation!M$72)^2)/(2*($T$248^2)))))),0)</f>
        <v>0</v>
      </c>
      <c r="L249" s="162">
        <f>IF((Visualisation!$E$72-Visualisation!N$72)&gt;0,(1-(EXP(-(((Visualisation!$E$72-Visualisation!N$72)^2)/(2*($T$248^2)))))),0)</f>
        <v>0</v>
      </c>
      <c r="M249" s="162">
        <f>IF((Visualisation!$E$72-Visualisation!O$72)&gt;0,(1-(EXP(-(((Visualisation!$E$72-Visualisation!O$72)^2)/(2*($T$248^2)))))),0)</f>
        <v>0</v>
      </c>
      <c r="N249" s="162">
        <f>IF((Visualisation!$E$72-Visualisation!P$72)&gt;0,(1-(EXP(-(((Visualisation!$E$72-Visualisation!P$72)^2)/(2*($T$248^2)))))),0)</f>
        <v>0</v>
      </c>
      <c r="O249" s="162">
        <f>IF((Visualisation!$E$72-Visualisation!Q$72)&gt;0,(1-(EXP(-(((Visualisation!$E$72-Visualisation!Q$72)^2)/(2*($T$248^2)))))),0)</f>
        <v>0</v>
      </c>
      <c r="P249" s="162">
        <f>IF((Visualisation!$E$72-Visualisation!R$72)&gt;0,(1-(EXP(-(((Visualisation!$E$72-Visualisation!R$72)^2)/(2*($T$248^2)))))),0)</f>
        <v>0</v>
      </c>
      <c r="Q249" s="162">
        <f>IF((Visualisation!$E$72-Visualisation!S$72)&gt;0,(1-(EXP(-(((Visualisation!$E$72-Visualisation!S$72)^2)/(2*($T$248^2)))))),0)</f>
        <v>0</v>
      </c>
      <c r="R249" s="162">
        <f>IF((Visualisation!$E$72-Visualisation!T$72)&gt;0,(1-(EXP(-(((Visualisation!$E$72-Visualisation!T$72)^2)/(2*($T$248^2)))))),0)</f>
        <v>0</v>
      </c>
      <c r="W249" s="254"/>
      <c r="X249" s="2"/>
      <c r="Y249" s="2"/>
      <c r="Z249" s="2"/>
      <c r="AR249" s="2"/>
      <c r="AS249" s="1"/>
      <c r="AV249" s="249"/>
      <c r="BC249" s="2"/>
      <c r="BG249" s="2"/>
      <c r="BK249" s="2"/>
      <c r="BO249" s="2"/>
      <c r="BS249" s="2"/>
      <c r="CD249" s="2"/>
      <c r="DO249" s="253"/>
    </row>
    <row r="250" spans="1:119">
      <c r="A250" s="35" t="s">
        <v>151</v>
      </c>
      <c r="B250" s="159" t="s">
        <v>231</v>
      </c>
      <c r="C250" s="163">
        <f>IF((Visualisation!$F$72-Visualisation!E$72)&gt;0,(1-(EXP(-(((Visualisation!$F$72-Visualisation!E$72)^2)/(2*($T$248^2)))))),0)</f>
        <v>0</v>
      </c>
      <c r="D250" s="163">
        <f>IF((Visualisation!$F$72-Visualisation!F$72)&gt;0,(1-(EXP(-(((Visualisation!$F$72-Visualisation!F$72)^2)/(2*($T$248^2)))))),0)</f>
        <v>0</v>
      </c>
      <c r="E250" s="163">
        <f>IF((Visualisation!$F$72-Visualisation!G$72)&gt;0,(1-(EXP(-(((Visualisation!$F$72-Visualisation!G$72)^2)/(2*($T$248^2)))))),0)</f>
        <v>0</v>
      </c>
      <c r="F250" s="163">
        <f>IF((Visualisation!$F$72-Visualisation!H$72)&gt;0,(1-(EXP(-(((Visualisation!$F$72-Visualisation!H$72)^2)/(2*($T$248^2)))))),0)</f>
        <v>0</v>
      </c>
      <c r="G250" s="163">
        <f>IF((Visualisation!$F$72-Visualisation!I$72)&gt;0,(1-(EXP(-(((Visualisation!$F$72-Visualisation!I$72)^2)/(2*($T$248^2)))))),0)</f>
        <v>0</v>
      </c>
      <c r="H250" s="163">
        <f>IF((Visualisation!$F$72-Visualisation!J$72)&gt;0,(1-(EXP(-(((Visualisation!$F$72-Visualisation!J$72)^2)/(2*($T$248^2)))))),0)</f>
        <v>0</v>
      </c>
      <c r="I250" s="163">
        <f>IF((Visualisation!$F$72-Visualisation!K$72)&gt;0,(1-(EXP(-(((Visualisation!$F$72-Visualisation!K$72)^2)/(2*($T$248^2)))))),0)</f>
        <v>0</v>
      </c>
      <c r="J250" s="163">
        <f>IF((Visualisation!$F$72-Visualisation!L$72)&gt;0,(1-(EXP(-(((Visualisation!$F$72-Visualisation!L$72)^2)/(2*($T$248^2)))))),0)</f>
        <v>0</v>
      </c>
      <c r="K250" s="163">
        <f>IF((Visualisation!$F$72-Visualisation!M$72)&gt;0,(1-(EXP(-(((Visualisation!$F$72-Visualisation!M$72)^2)/(2*($T$248^2)))))),0)</f>
        <v>0</v>
      </c>
      <c r="L250" s="163">
        <f>IF((Visualisation!$F$72-Visualisation!N$72)&gt;0,(1-(EXP(-(((Visualisation!$F$72-Visualisation!N$72)^2)/(2*($T$248^2)))))),0)</f>
        <v>0</v>
      </c>
      <c r="M250" s="163">
        <f>IF((Visualisation!$F$72-Visualisation!O$72)&gt;0,(1-(EXP(-(((Visualisation!$F$72-Visualisation!O$72)^2)/(2*($T$248^2)))))),0)</f>
        <v>0</v>
      </c>
      <c r="N250" s="163">
        <f>IF((Visualisation!$F$72-Visualisation!P$72)&gt;0,(1-(EXP(-(((Visualisation!$F$72-Visualisation!P$72)^2)/(2*($T$248^2)))))),0)</f>
        <v>0</v>
      </c>
      <c r="O250" s="163">
        <f>IF((Visualisation!$F$72-Visualisation!Q$72)&gt;0,(1-(EXP(-(((Visualisation!$F$72-Visualisation!Q$72)^2)/(2*($T$248^2)))))),0)</f>
        <v>0</v>
      </c>
      <c r="P250" s="163">
        <f>IF((Visualisation!$F$72-Visualisation!R$72)&gt;0,(1-(EXP(-(((Visualisation!$F$72-Visualisation!R$72)^2)/(2*($T$248^2)))))),0)</f>
        <v>0</v>
      </c>
      <c r="Q250" s="163">
        <f>IF((Visualisation!$F$72-Visualisation!S$72)&gt;0,(1-(EXP(-(((Visualisation!$F$72-Visualisation!S$72)^2)/(2*($T$248^2)))))),0)</f>
        <v>0</v>
      </c>
      <c r="R250" s="163">
        <f>IF((Visualisation!$F$72-Visualisation!T$72)&gt;0,(1-(EXP(-(((Visualisation!$F$72-Visualisation!T$72)^2)/(2*($T$248^2)))))),0)</f>
        <v>0</v>
      </c>
      <c r="W250" s="254"/>
      <c r="X250" s="2"/>
      <c r="Y250" s="2"/>
      <c r="Z250" s="2"/>
      <c r="AA250" s="27"/>
      <c r="AB250" s="43" t="s">
        <v>301</v>
      </c>
      <c r="AC250" s="43" t="s">
        <v>151</v>
      </c>
      <c r="AD250" s="43" t="s">
        <v>242</v>
      </c>
      <c r="AE250" s="43" t="s">
        <v>243</v>
      </c>
      <c r="AF250" s="43" t="s">
        <v>244</v>
      </c>
      <c r="AG250" s="43" t="s">
        <v>203</v>
      </c>
      <c r="AH250" s="43" t="s">
        <v>204</v>
      </c>
      <c r="AI250" s="26" t="s">
        <v>73</v>
      </c>
      <c r="AJ250" s="26" t="s">
        <v>72</v>
      </c>
      <c r="AK250" s="26" t="s">
        <v>71</v>
      </c>
      <c r="AL250" s="43" t="s">
        <v>70</v>
      </c>
      <c r="AM250" s="43" t="s">
        <v>338</v>
      </c>
      <c r="AN250" s="43" t="s">
        <v>89</v>
      </c>
      <c r="AO250" s="43" t="s">
        <v>88</v>
      </c>
      <c r="AP250" s="43" t="s">
        <v>87</v>
      </c>
      <c r="AQ250" s="26" t="s">
        <v>325</v>
      </c>
      <c r="AR250" s="2"/>
      <c r="AS250" s="1"/>
      <c r="AV250" s="249"/>
      <c r="BC250" s="2"/>
      <c r="BG250" s="2"/>
      <c r="BK250" s="2"/>
      <c r="BO250" s="2"/>
      <c r="BS250" s="2"/>
      <c r="CD250" s="2"/>
      <c r="DO250" s="253"/>
    </row>
    <row r="251" spans="1:119">
      <c r="A251" s="35" t="s">
        <v>293</v>
      </c>
      <c r="B251" s="159" t="s">
        <v>232</v>
      </c>
      <c r="C251" s="163">
        <f>IF((Visualisation!$G$72-Visualisation!E$72)&gt;0,(1-(EXP(-(((Visualisation!$G$72-Visualisation!E$72)^2)/(2*($T$248^2)))))),0)</f>
        <v>0.80210130091638532</v>
      </c>
      <c r="D251" s="163">
        <f>IF((Visualisation!$G$72-Visualisation!F$72)&gt;0,(1-(EXP(-(((Visualisation!$G$72-Visualisation!F$72)^2)/(2*($T$248^2)))))),0)</f>
        <v>0.80210130091638532</v>
      </c>
      <c r="E251" s="163">
        <f>IF((Visualisation!$G$72-Visualisation!G$72)&gt;0,(1-(EXP(-(((Visualisation!$G$72-Visualisation!G$72)^2)/(2*($T$248^2)))))),0)</f>
        <v>0</v>
      </c>
      <c r="F251" s="163">
        <f>IF((Visualisation!$G$72-Visualisation!H$72)&gt;0,(1-(EXP(-(((Visualisation!$G$72-Visualisation!H$72)^2)/(2*($T$248^2)))))),0)</f>
        <v>0.80210130091638532</v>
      </c>
      <c r="G251" s="163">
        <f>IF((Visualisation!$G$72-Visualisation!I$72)&gt;0,(1-(EXP(-(((Visualisation!$G$72-Visualisation!I$72)^2)/(2*($T$248^2)))))),0)</f>
        <v>0.80210130091638532</v>
      </c>
      <c r="H251" s="163">
        <f>IF((Visualisation!$G$72-Visualisation!J$72)&gt;0,(1-(EXP(-(((Visualisation!$G$72-Visualisation!J$72)^2)/(2*($T$248^2)))))),0)</f>
        <v>0</v>
      </c>
      <c r="I251" s="163">
        <f>IF((Visualisation!$G$72-Visualisation!K$72)&gt;0,(1-(EXP(-(((Visualisation!$G$72-Visualisation!K$72)^2)/(2*($T$248^2)))))),0)</f>
        <v>0.80210130091638532</v>
      </c>
      <c r="J251" s="163">
        <f>IF((Visualisation!$G$72-Visualisation!L$72)&gt;0,(1-(EXP(-(((Visualisation!$G$72-Visualisation!L$72)^2)/(2*($T$248^2)))))),0)</f>
        <v>0.80210130091638532</v>
      </c>
      <c r="K251" s="163">
        <f>IF((Visualisation!$G$72-Visualisation!M$72)&gt;0,(1-(EXP(-(((Visualisation!$G$72-Visualisation!M$72)^2)/(2*($T$248^2)))))),0)</f>
        <v>0</v>
      </c>
      <c r="L251" s="163">
        <f>IF((Visualisation!$G$72-Visualisation!N$72)&gt;0,(1-(EXP(-(((Visualisation!$G$72-Visualisation!N$72)^2)/(2*($T$248^2)))))),0)</f>
        <v>0.80210130091638532</v>
      </c>
      <c r="M251" s="163">
        <f>IF((Visualisation!$G$72-Visualisation!O$72)&gt;0,(1-(EXP(-(((Visualisation!$G$72-Visualisation!O$72)^2)/(2*($T$248^2)))))),0)</f>
        <v>0.80210130091638532</v>
      </c>
      <c r="N251" s="163">
        <f>IF((Visualisation!$G$72-Visualisation!P$72)&gt;0,(1-(EXP(-(((Visualisation!$G$72-Visualisation!P$72)^2)/(2*($T$248^2)))))),0)</f>
        <v>0</v>
      </c>
      <c r="O251" s="163">
        <f>IF((Visualisation!$G$72-Visualisation!Q$72)&gt;0,(1-(EXP(-(((Visualisation!$G$72-Visualisation!Q$72)^2)/(2*($T$248^2)))))),0)</f>
        <v>0</v>
      </c>
      <c r="P251" s="163">
        <f>IF((Visualisation!$G$72-Visualisation!R$72)&gt;0,(1-(EXP(-(((Visualisation!$G$72-Visualisation!R$72)^2)/(2*($T$248^2)))))),0)</f>
        <v>0.80210130091638532</v>
      </c>
      <c r="Q251" s="163">
        <f>IF((Visualisation!$G$72-Visualisation!S$72)&gt;0,(1-(EXP(-(((Visualisation!$G$72-Visualisation!S$72)^2)/(2*($T$248^2)))))),0)</f>
        <v>0</v>
      </c>
      <c r="R251" s="163">
        <f>IF((Visualisation!$G$72-Visualisation!T$72)&gt;0,(1-(EXP(-(((Visualisation!$G$72-Visualisation!T$72)^2)/(2*($T$248^2)))))),0)</f>
        <v>0</v>
      </c>
      <c r="W251" s="254"/>
      <c r="X251" s="2"/>
      <c r="Z251" s="2"/>
      <c r="AA251" s="158" t="s">
        <v>190</v>
      </c>
      <c r="AB251" s="181" t="s">
        <v>42</v>
      </c>
      <c r="AC251" s="155" t="s">
        <v>43</v>
      </c>
      <c r="AD251" s="155" t="s">
        <v>44</v>
      </c>
      <c r="AE251" s="155" t="s">
        <v>334</v>
      </c>
      <c r="AF251" s="155" t="s">
        <v>161</v>
      </c>
      <c r="AG251" s="155" t="s">
        <v>162</v>
      </c>
      <c r="AH251" s="155" t="s">
        <v>56</v>
      </c>
      <c r="AI251" s="155" t="s">
        <v>57</v>
      </c>
      <c r="AJ251" s="155" t="s">
        <v>58</v>
      </c>
      <c r="AK251" s="155" t="s">
        <v>306</v>
      </c>
      <c r="AL251" s="155" t="s">
        <v>307</v>
      </c>
      <c r="AM251" s="155" t="s">
        <v>308</v>
      </c>
      <c r="AN251" s="155" t="s">
        <v>309</v>
      </c>
      <c r="AO251" s="155" t="s">
        <v>310</v>
      </c>
      <c r="AP251" s="155" t="s">
        <v>311</v>
      </c>
      <c r="AQ251" s="155" t="s">
        <v>205</v>
      </c>
      <c r="AR251" s="154" t="s">
        <v>86</v>
      </c>
      <c r="AS251" s="1"/>
      <c r="AV251" s="249"/>
      <c r="BC251" s="2"/>
      <c r="BG251" s="2"/>
      <c r="BK251" s="2"/>
      <c r="BO251" s="2"/>
      <c r="BS251" s="2"/>
      <c r="CD251" s="2"/>
      <c r="DO251" s="253"/>
    </row>
    <row r="252" spans="1:119">
      <c r="A252" s="35" t="s">
        <v>243</v>
      </c>
      <c r="B252" s="159" t="s">
        <v>233</v>
      </c>
      <c r="C252" s="163">
        <f>IF((Visualisation!$H$72-Visualisation!E$72)&gt;0,(1-(EXP(-(((Visualisation!$H$72-Visualisation!E$72)^2)/(2*($T$248^2)))))),0)</f>
        <v>0</v>
      </c>
      <c r="D252" s="163">
        <f>IF((Visualisation!$H$72-Visualisation!F$72)&gt;0,(1-(EXP(-(((Visualisation!$H$72-Visualisation!F$72)^2)/(2*($T$248^2)))))),0)</f>
        <v>0</v>
      </c>
      <c r="E252" s="163">
        <f>IF((Visualisation!$H$72-Visualisation!G$72)&gt;0,(1-(EXP(-(((Visualisation!$H$72-Visualisation!G$72)^2)/(2*($T$248^2)))))),0)</f>
        <v>0</v>
      </c>
      <c r="F252" s="163">
        <f>IF((Visualisation!$H$72-Visualisation!H$72)&gt;0,(1-(EXP(-(((Visualisation!$H$72-Visualisation!H$72)^2)/(2*($T$248^2)))))),0)</f>
        <v>0</v>
      </c>
      <c r="G252" s="163">
        <f>IF((Visualisation!$H$72-Visualisation!I$72)&gt;0,(1-(EXP(-(((Visualisation!$H$72-Visualisation!I$72)^2)/(2*($T$248^2)))))),0)</f>
        <v>0</v>
      </c>
      <c r="H252" s="163">
        <f>IF((Visualisation!$H$72-Visualisation!J$72)&gt;0,(1-(EXP(-(((Visualisation!$H$72-Visualisation!J$72)^2)/(2*($T$248^2)))))),0)</f>
        <v>0</v>
      </c>
      <c r="I252" s="163">
        <f>IF((Visualisation!$H$72-Visualisation!K$72)&gt;0,(1-(EXP(-(((Visualisation!$H$72-Visualisation!K$72)^2)/(2*($T$248^2)))))),0)</f>
        <v>0</v>
      </c>
      <c r="J252" s="163">
        <f>IF((Visualisation!$H$72-Visualisation!L$72)&gt;0,(1-(EXP(-(((Visualisation!$H$72-Visualisation!L$72)^2)/(2*($T$248^2)))))),0)</f>
        <v>0</v>
      </c>
      <c r="K252" s="163">
        <f>IF((Visualisation!$H$72-Visualisation!M$72)&gt;0,(1-(EXP(-(((Visualisation!$H$72-Visualisation!M$72)^2)/(2*($T$248^2)))))),0)</f>
        <v>0</v>
      </c>
      <c r="L252" s="163">
        <f>IF((Visualisation!$H$72-Visualisation!N$72)&gt;0,(1-(EXP(-(((Visualisation!$H$72-Visualisation!N$72)^2)/(2*($T$248^2)))))),0)</f>
        <v>0</v>
      </c>
      <c r="M252" s="163">
        <f>IF((Visualisation!$H$72-Visualisation!O$72)&gt;0,(1-(EXP(-(((Visualisation!$H$72-Visualisation!O$72)^2)/(2*($T$248^2)))))),0)</f>
        <v>0</v>
      </c>
      <c r="N252" s="163">
        <f>IF((Visualisation!$H$72-Visualisation!P$72)&gt;0,(1-(EXP(-(((Visualisation!$H$72-Visualisation!P$72)^2)/(2*($T$248^2)))))),0)</f>
        <v>0</v>
      </c>
      <c r="O252" s="163">
        <f>IF((Visualisation!$H$72-Visualisation!Q$72)&gt;0,(1-(EXP(-(((Visualisation!$H$72-Visualisation!Q$72)^2)/(2*($T$248^2)))))),0)</f>
        <v>0</v>
      </c>
      <c r="P252" s="163">
        <f>IF((Visualisation!$H$72-Visualisation!R$72)&gt;0,(1-(EXP(-(((Visualisation!$H$72-Visualisation!R$72)^2)/(2*($T$248^2)))))),0)</f>
        <v>0</v>
      </c>
      <c r="Q252" s="163">
        <f>IF((Visualisation!$H$72-Visualisation!S$72)&gt;0,(1-(EXP(-(((Visualisation!$H$72-Visualisation!S$72)^2)/(2*($T$248^2)))))),0)</f>
        <v>0</v>
      </c>
      <c r="R252" s="163">
        <f>IF((Visualisation!$H$72-Visualisation!T$72)&gt;0,(1-(EXP(-(((Visualisation!$H$72-Visualisation!T$72)^2)/(2*($T$248^2)))))),0)</f>
        <v>0</v>
      </c>
      <c r="W252" s="254"/>
      <c r="X252" s="2"/>
      <c r="Z252" s="2"/>
      <c r="AA252" s="188" t="s">
        <v>297</v>
      </c>
      <c r="AB252" s="21">
        <f>IFERROR((C81*Visualisation!$Q$133)+(C102*Visualisation!$Q$134)+(C123*Visualisation!$Q$135)+(C144*Visualisation!$Q$136)+(C165*Visualisation!$Q$137)+(C186*Visualisation!$Q$138)+(C207*Visualisation!$Q$139)+(C228*Visualisation!$Q$140)+(C249*Visualisation!$Q$141),"-")</f>
        <v>0</v>
      </c>
      <c r="AC252" s="21">
        <f>IFERROR((D81*Visualisation!$Q$133)+(D102*Visualisation!$Q$134)+(D123*Visualisation!$Q$135)+(D144*Visualisation!$Q$136)+(D165*Visualisation!$Q$137)+(D186*Visualisation!$Q$138)+(D207*Visualisation!$Q$139)+(D228*Visualisation!$Q$140)+(D249*Visualisation!$Q$141),"-")</f>
        <v>0</v>
      </c>
      <c r="AD252" s="21">
        <f>IFERROR((E81*Visualisation!$Q$133)+(E102*Visualisation!$Q$134)+(E123*Visualisation!$Q$135)+(E144*Visualisation!$Q$136)+(E165*Visualisation!$Q$137)+(E186*Visualisation!$Q$138)+(E207*Visualisation!$Q$139)+(E228*Visualisation!$Q$140)+(E249*Visualisation!$Q$141),"-")</f>
        <v>0</v>
      </c>
      <c r="AE252" s="21">
        <f>IFERROR((F81*Visualisation!$Q$133)+(F102*Visualisation!$Q$134)+(F123*Visualisation!$Q$135)+(F144*Visualisation!$Q$136)+(F165*Visualisation!$Q$137)+(F186*Visualisation!$Q$138)+(F207*Visualisation!$Q$139)+(F228*Visualisation!$Q$140)+(F249*Visualisation!$Q$141),"-")</f>
        <v>0</v>
      </c>
      <c r="AF252" s="21">
        <f>IFERROR((G81*Visualisation!$Q$133)+(G102*Visualisation!$Q$134)+(G123*Visualisation!$Q$135)+(G144*Visualisation!$Q$136)+(G165*Visualisation!$Q$137)+(G186*Visualisation!$Q$138)+(G207*Visualisation!$Q$139)+(G228*Visualisation!$Q$140)+(G249*Visualisation!$Q$141),"-")</f>
        <v>0</v>
      </c>
      <c r="AG252" s="21">
        <f>IFERROR((H81*Visualisation!$Q$133)+(H102*Visualisation!$Q$134)+(H123*Visualisation!$Q$135)+(H144*Visualisation!$Q$136)+(H165*Visualisation!$Q$137)+(H186*Visualisation!$Q$138)+(H207*Visualisation!$Q$139)+(H228*Visualisation!$Q$140)+(H249*Visualisation!$Q$141),"-")</f>
        <v>0</v>
      </c>
      <c r="AH252" s="21">
        <f>IFERROR((I81*Visualisation!$Q$133)+(I102*Visualisation!$Q$134)+(I123*Visualisation!$Q$135)+(I144*Visualisation!$Q$136)+(I165*Visualisation!$Q$137)+(I186*Visualisation!$Q$138)+(I207*Visualisation!$Q$139)+(I228*Visualisation!$Q$140)+(I249*Visualisation!$Q$141),"-")</f>
        <v>0</v>
      </c>
      <c r="AI252" s="21">
        <f>IFERROR((J81*Visualisation!$Q$133)+(J102*Visualisation!$Q$134)+(J123*Visualisation!$Q$135)+(J144*Visualisation!$Q$136)+(J165*Visualisation!$Q$137)+(J186*Visualisation!$Q$138)+(J207*Visualisation!$Q$139)+(J228*Visualisation!$Q$140)+(J249*Visualisation!$Q$141),"-")</f>
        <v>0</v>
      </c>
      <c r="AJ252" s="21">
        <f>IFERROR((K81*Visualisation!$Q$133)+(K102*Visualisation!$Q$134)+(K123*Visualisation!$Q$135)+(K144*Visualisation!$Q$136)+(K165*Visualisation!$Q$137)+(K186*Visualisation!$Q$138)+(K207*Visualisation!$Q$139)+(K228*Visualisation!$Q$140)+(K249*Visualisation!$Q$141),"-")</f>
        <v>0</v>
      </c>
      <c r="AK252" s="21">
        <f>IFERROR((L81*Visualisation!$Q$133)+(L102*Visualisation!$Q$134)+(L123*Visualisation!$Q$135)+(L144*Visualisation!$Q$136)+(L165*Visualisation!$Q$137)+(L186*Visualisation!$Q$138)+(L207*Visualisation!$Q$139)+(L228*Visualisation!$Q$140)+(L249*Visualisation!$Q$141),"-")</f>
        <v>0</v>
      </c>
      <c r="AL252" s="21">
        <f>IFERROR((M81*Visualisation!$Q$133)+(M102*Visualisation!$Q$134)+(M123*Visualisation!$Q$135)+(M144*Visualisation!$Q$136)+(M165*Visualisation!$Q$137)+(M186*Visualisation!$Q$138)+(M207*Visualisation!$Q$139)+(M228*Visualisation!$Q$140)+(M249*Visualisation!$Q$141),"-")</f>
        <v>0</v>
      </c>
      <c r="AM252" s="21">
        <f>IFERROR((N81*Visualisation!$Q$133)+(N102*Visualisation!$Q$134)+(N123*Visualisation!$Q$135)+(N144*Visualisation!$Q$136)+(N165*Visualisation!$Q$137)+(N186*Visualisation!$Q$138)+(N207*Visualisation!$Q$139)+(N228*Visualisation!$Q$140)+(N249*Visualisation!$Q$141),"-")</f>
        <v>0</v>
      </c>
      <c r="AN252" s="21">
        <f>IFERROR((O81*Visualisation!$Q$133)+(O102*Visualisation!$Q$134)+(O123*Visualisation!$Q$135)+(O144*Visualisation!$Q$136)+(O165*Visualisation!$Q$137)+(O186*Visualisation!$Q$138)+(O207*Visualisation!$Q$139)+(O228*Visualisation!$Q$140)+(O249*Visualisation!$Q$141),"-")</f>
        <v>0</v>
      </c>
      <c r="AO252" s="21">
        <f>IFERROR((P81*Visualisation!$Q$133)+(P102*Visualisation!$Q$134)+(P123*Visualisation!$Q$135)+(P144*Visualisation!$Q$136)+(P165*Visualisation!$Q$137)+(P186*Visualisation!$Q$138)+(P207*Visualisation!$Q$139)+(P228*Visualisation!$Q$140)+(P249*Visualisation!$Q$141),"-")</f>
        <v>0</v>
      </c>
      <c r="AP252" s="21">
        <f>IFERROR((Q81*Visualisation!$Q$133)+(Q102*Visualisation!$Q$134)+(Q123*Visualisation!$Q$135)+(Q144*Visualisation!$Q$136)+(Q165*Visualisation!$Q$137)+(Q186*Visualisation!$Q$138)+(Q207*Visualisation!$Q$139)+(Q228*Visualisation!$Q$140)+(Q249*Visualisation!$Q$141),"-")</f>
        <v>0</v>
      </c>
      <c r="AQ252" s="202">
        <f>IFERROR((R81*Visualisation!$Q$133)+(R102*Visualisation!$Q$134)+(R123*Visualisation!$Q$135)+(R144*Visualisation!$Q$136)+(R165*Visualisation!$Q$137)+(R186*Visualisation!$Q$138)+(R207*Visualisation!$Q$139)+(R228*Visualisation!$Q$140)+(R249*Visualisation!$Q$141),"-")</f>
        <v>0</v>
      </c>
      <c r="AR252" s="21">
        <f>SUM(AB252:AQ252)</f>
        <v>0</v>
      </c>
      <c r="AS252" s="1"/>
      <c r="AV252" s="249"/>
      <c r="BC252" s="2"/>
      <c r="BG252" s="2"/>
      <c r="BK252" s="2"/>
      <c r="BO252" s="2"/>
      <c r="BS252" s="2"/>
      <c r="CD252" s="2"/>
      <c r="DO252" s="253"/>
    </row>
    <row r="253" spans="1:119">
      <c r="A253" s="35" t="s">
        <v>294</v>
      </c>
      <c r="B253" s="159" t="s">
        <v>234</v>
      </c>
      <c r="C253" s="163">
        <f>IF((Visualisation!$I$72-Visualisation!E$72)&gt;0,(1-(EXP(-(((Visualisation!$I$72-Visualisation!E$72)^2)/(2*($T$248^2)))))),0)</f>
        <v>0</v>
      </c>
      <c r="D253" s="163">
        <f>IF((Visualisation!$I$72-Visualisation!F$72)&gt;0,(1-(EXP(-(((Visualisation!$I$72-Visualisation!F$72)^2)/(2*($T$248^2)))))),0)</f>
        <v>0</v>
      </c>
      <c r="E253" s="163">
        <f>IF((Visualisation!$I$72-Visualisation!G$72)&gt;0,(1-(EXP(-(((Visualisation!$I$72-Visualisation!G$72)^2)/(2*($T$248^2)))))),0)</f>
        <v>0</v>
      </c>
      <c r="F253" s="163">
        <f>IF((Visualisation!$I$72-Visualisation!H$72)&gt;0,(1-(EXP(-(((Visualisation!$I$72-Visualisation!H$72)^2)/(2*($T$248^2)))))),0)</f>
        <v>0</v>
      </c>
      <c r="G253" s="163">
        <f>IF((Visualisation!$I$72-Visualisation!I$72)&gt;0,(1-(EXP(-(((Visualisation!$I$72-Visualisation!I$72)^2)/(2*($T$248^2)))))),0)</f>
        <v>0</v>
      </c>
      <c r="H253" s="163">
        <f>IF((Visualisation!$I$72-Visualisation!J$72)&gt;0,(1-(EXP(-(((Visualisation!$I$72-Visualisation!J$72)^2)/(2*($T$248^2)))))),0)</f>
        <v>0</v>
      </c>
      <c r="I253" s="163">
        <f>IF((Visualisation!$I$72-Visualisation!K$72)&gt;0,(1-(EXP(-(((Visualisation!$I$72-Visualisation!K$72)^2)/(2*($T$248^2)))))),0)</f>
        <v>0</v>
      </c>
      <c r="J253" s="163">
        <f>IF((Visualisation!$I$72-Visualisation!L$72)&gt;0,(1-(EXP(-(((Visualisation!$I$72-Visualisation!L$72)^2)/(2*($T$248^2)))))),0)</f>
        <v>0</v>
      </c>
      <c r="K253" s="163">
        <f>IF((Visualisation!$I$72-Visualisation!M$72)&gt;0,(1-(EXP(-(((Visualisation!$I$72-Visualisation!M$72)^2)/(2*($T$248^2)))))),0)</f>
        <v>0</v>
      </c>
      <c r="L253" s="163">
        <f>IF((Visualisation!$I$72-Visualisation!N$72)&gt;0,(1-(EXP(-(((Visualisation!$I$72-Visualisation!N$72)^2)/(2*($T$248^2)))))),0)</f>
        <v>0</v>
      </c>
      <c r="M253" s="163">
        <f>IF((Visualisation!$I$72-Visualisation!O$72)&gt;0,(1-(EXP(-(((Visualisation!$I$72-Visualisation!O$72)^2)/(2*($T$248^2)))))),0)</f>
        <v>0</v>
      </c>
      <c r="N253" s="163">
        <f>IF((Visualisation!$I$72-Visualisation!P$72)&gt;0,(1-(EXP(-(((Visualisation!$I$72-Visualisation!P$72)^2)/(2*($T$248^2)))))),0)</f>
        <v>0</v>
      </c>
      <c r="O253" s="163">
        <f>IF((Visualisation!$I$72-Visualisation!Q$72)&gt;0,(1-(EXP(-(((Visualisation!$I$72-Visualisation!Q$72)^2)/(2*($T$248^2)))))),0)</f>
        <v>0</v>
      </c>
      <c r="P253" s="163">
        <f>IF((Visualisation!$I$72-Visualisation!R$72)&gt;0,(1-(EXP(-(((Visualisation!$I$72-Visualisation!R$72)^2)/(2*($T$248^2)))))),0)</f>
        <v>0</v>
      </c>
      <c r="Q253" s="163">
        <f>IF((Visualisation!$I$72-Visualisation!S$72)&gt;0,(1-(EXP(-(((Visualisation!$I$72-Visualisation!S$72)^2)/(2*($T$248^2)))))),0)</f>
        <v>0</v>
      </c>
      <c r="R253" s="163">
        <f>IF((Visualisation!$I$72-Visualisation!T$72)&gt;0,(1-(EXP(-(((Visualisation!$I$72-Visualisation!T$72)^2)/(2*($T$248^2)))))),0)</f>
        <v>0</v>
      </c>
      <c r="W253" s="254"/>
      <c r="X253" s="2"/>
      <c r="Z253" s="2"/>
      <c r="AA253" s="188" t="s">
        <v>298</v>
      </c>
      <c r="AB253" s="21">
        <f>IFERROR((C82*Visualisation!$Q$133)+(C103*Visualisation!$Q$134)+(C124*Visualisation!$Q$135)+(C145*Visualisation!$Q$136)+(C166*Visualisation!$Q$137)+(C187*Visualisation!$Q$138)+(C208*Visualisation!$Q$139)+(C229*Visualisation!$Q$140)+(C250*Visualisation!$Q$141),"-")</f>
        <v>0</v>
      </c>
      <c r="AC253" s="21">
        <f>IFERROR((D82*Visualisation!$Q$133)+(D103*Visualisation!$Q$134)+(D124*Visualisation!$Q$135)+(D145*Visualisation!$Q$136)+(D166*Visualisation!$Q$137)+(D187*Visualisation!$Q$138)+(D208*Visualisation!$Q$139)+(D229*Visualisation!$Q$140)+(D250*Visualisation!$Q$141),"-")</f>
        <v>0</v>
      </c>
      <c r="AD253" s="21">
        <f>IFERROR((E82*Visualisation!$Q$133)+(E103*Visualisation!$Q$134)+(E124*Visualisation!$Q$135)+(E145*Visualisation!$Q$136)+(E166*Visualisation!$Q$137)+(E187*Visualisation!$Q$138)+(E208*Visualisation!$Q$139)+(E229*Visualisation!$Q$140)+(E250*Visualisation!$Q$141),"-")</f>
        <v>0</v>
      </c>
      <c r="AE253" s="21">
        <f>IFERROR((F82*Visualisation!$Q$133)+(F103*Visualisation!$Q$134)+(F124*Visualisation!$Q$135)+(F145*Visualisation!$Q$136)+(F166*Visualisation!$Q$137)+(F187*Visualisation!$Q$138)+(F208*Visualisation!$Q$139)+(F229*Visualisation!$Q$140)+(F250*Visualisation!$Q$141),"-")</f>
        <v>0</v>
      </c>
      <c r="AF253" s="21">
        <f>IFERROR((G82*Visualisation!$Q$133)+(G103*Visualisation!$Q$134)+(G124*Visualisation!$Q$135)+(G145*Visualisation!$Q$136)+(G166*Visualisation!$Q$137)+(G187*Visualisation!$Q$138)+(G208*Visualisation!$Q$139)+(G229*Visualisation!$Q$140)+(G250*Visualisation!$Q$141),"-")</f>
        <v>0</v>
      </c>
      <c r="AG253" s="21">
        <f>IFERROR((H82*Visualisation!$Q$133)+(H103*Visualisation!$Q$134)+(H124*Visualisation!$Q$135)+(H145*Visualisation!$Q$136)+(H166*Visualisation!$Q$137)+(H187*Visualisation!$Q$138)+(H208*Visualisation!$Q$139)+(H229*Visualisation!$Q$140)+(H250*Visualisation!$Q$141),"-")</f>
        <v>0</v>
      </c>
      <c r="AH253" s="21">
        <f>IFERROR((I82*Visualisation!$Q$133)+(I103*Visualisation!$Q$134)+(I124*Visualisation!$Q$135)+(I145*Visualisation!$Q$136)+(I166*Visualisation!$Q$137)+(I187*Visualisation!$Q$138)+(I208*Visualisation!$Q$139)+(I229*Visualisation!$Q$140)+(I250*Visualisation!$Q$141),"-")</f>
        <v>0</v>
      </c>
      <c r="AI253" s="21">
        <f>IFERROR((J82*Visualisation!$Q$133)+(J103*Visualisation!$Q$134)+(J124*Visualisation!$Q$135)+(J145*Visualisation!$Q$136)+(J166*Visualisation!$Q$137)+(J187*Visualisation!$Q$138)+(J208*Visualisation!$Q$139)+(J229*Visualisation!$Q$140)+(J250*Visualisation!$Q$141),"-")</f>
        <v>0</v>
      </c>
      <c r="AJ253" s="21">
        <f>IFERROR((K82*Visualisation!$Q$133)+(K103*Visualisation!$Q$134)+(K124*Visualisation!$Q$135)+(K145*Visualisation!$Q$136)+(K166*Visualisation!$Q$137)+(K187*Visualisation!$Q$138)+(K208*Visualisation!$Q$139)+(K229*Visualisation!$Q$140)+(K250*Visualisation!$Q$141),"-")</f>
        <v>0</v>
      </c>
      <c r="AK253" s="21">
        <f>IFERROR((L82*Visualisation!$Q$133)+(L103*Visualisation!$Q$134)+(L124*Visualisation!$Q$135)+(L145*Visualisation!$Q$136)+(L166*Visualisation!$Q$137)+(L187*Visualisation!$Q$138)+(L208*Visualisation!$Q$139)+(L229*Visualisation!$Q$140)+(L250*Visualisation!$Q$141),"-")</f>
        <v>0</v>
      </c>
      <c r="AL253" s="21">
        <f>IFERROR((M82*Visualisation!$Q$133)+(M103*Visualisation!$Q$134)+(M124*Visualisation!$Q$135)+(M145*Visualisation!$Q$136)+(M166*Visualisation!$Q$137)+(M187*Visualisation!$Q$138)+(M208*Visualisation!$Q$139)+(M229*Visualisation!$Q$140)+(M250*Visualisation!$Q$141),"-")</f>
        <v>0</v>
      </c>
      <c r="AM253" s="21">
        <f>IFERROR((N82*Visualisation!$Q$133)+(N103*Visualisation!$Q$134)+(N124*Visualisation!$Q$135)+(N145*Visualisation!$Q$136)+(N166*Visualisation!$Q$137)+(N187*Visualisation!$Q$138)+(N208*Visualisation!$Q$139)+(N229*Visualisation!$Q$140)+(N250*Visualisation!$Q$141),"-")</f>
        <v>0</v>
      </c>
      <c r="AN253" s="21">
        <f>IFERROR((O82*Visualisation!$Q$133)+(O103*Visualisation!$Q$134)+(O124*Visualisation!$Q$135)+(O145*Visualisation!$Q$136)+(O166*Visualisation!$Q$137)+(O187*Visualisation!$Q$138)+(O208*Visualisation!$Q$139)+(O229*Visualisation!$Q$140)+(O250*Visualisation!$Q$141),"-")</f>
        <v>0</v>
      </c>
      <c r="AO253" s="21">
        <f>IFERROR((P82*Visualisation!$Q$133)+(P103*Visualisation!$Q$134)+(P124*Visualisation!$Q$135)+(P145*Visualisation!$Q$136)+(P166*Visualisation!$Q$137)+(P187*Visualisation!$Q$138)+(P208*Visualisation!$Q$139)+(P229*Visualisation!$Q$140)+(P250*Visualisation!$Q$141),"-")</f>
        <v>0</v>
      </c>
      <c r="AP253" s="21">
        <f>IFERROR((Q82*Visualisation!$Q$133)+(Q103*Visualisation!$Q$134)+(Q124*Visualisation!$Q$135)+(Q145*Visualisation!$Q$136)+(Q166*Visualisation!$Q$137)+(Q187*Visualisation!$Q$138)+(Q208*Visualisation!$Q$139)+(Q229*Visualisation!$Q$140)+(Q250*Visualisation!$Q$141),"-")</f>
        <v>0</v>
      </c>
      <c r="AQ253" s="202">
        <f>IFERROR((R82*Visualisation!$Q$133)+(R103*Visualisation!$Q$134)+(R124*Visualisation!$Q$135)+(R145*Visualisation!$Q$136)+(R166*Visualisation!$Q$137)+(R187*Visualisation!$Q$138)+(R208*Visualisation!$Q$139)+(R229*Visualisation!$Q$140)+(R250*Visualisation!$Q$141),"-")</f>
        <v>0</v>
      </c>
      <c r="AR253" s="21">
        <f t="shared" ref="AR253:AR267" si="30">SUM(AB253:AQ253)</f>
        <v>0</v>
      </c>
      <c r="AS253" s="1"/>
      <c r="AV253" s="249"/>
      <c r="BC253" s="2"/>
      <c r="BG253" s="2"/>
      <c r="BK253" s="2"/>
      <c r="BO253" s="2"/>
      <c r="BS253" s="2"/>
      <c r="CD253" s="2"/>
      <c r="DO253" s="253"/>
    </row>
    <row r="254" spans="1:119">
      <c r="A254" s="35" t="s">
        <v>203</v>
      </c>
      <c r="B254" s="159" t="s">
        <v>235</v>
      </c>
      <c r="C254" s="163">
        <f>IF((Visualisation!$J$72-Visualisation!E$72)&gt;0,(1-(EXP(-(((Visualisation!$J$72-Visualisation!E$72)^2)/(2*($T$248^2)))))),0)</f>
        <v>0.80210130091638532</v>
      </c>
      <c r="D254" s="163">
        <f>IF((Visualisation!$J$72-Visualisation!F$72)&gt;0,(1-(EXP(-(((Visualisation!$J$72-Visualisation!F$72)^2)/(2*($T$248^2)))))),0)</f>
        <v>0.80210130091638532</v>
      </c>
      <c r="E254" s="163">
        <f>IF((Visualisation!$J$72-Visualisation!G$72)&gt;0,(1-(EXP(-(((Visualisation!$J$72-Visualisation!G$72)^2)/(2*($T$248^2)))))),0)</f>
        <v>0</v>
      </c>
      <c r="F254" s="163">
        <f>IF((Visualisation!$J$72-Visualisation!H$72)&gt;0,(1-(EXP(-(((Visualisation!$J$72-Visualisation!H$72)^2)/(2*($T$248^2)))))),0)</f>
        <v>0.80210130091638532</v>
      </c>
      <c r="G254" s="163">
        <f>IF((Visualisation!$J$72-Visualisation!I$72)&gt;0,(1-(EXP(-(((Visualisation!$J$72-Visualisation!I$72)^2)/(2*($T$248^2)))))),0)</f>
        <v>0.80210130091638532</v>
      </c>
      <c r="H254" s="163">
        <f>IF((Visualisation!$J$72-Visualisation!J$72)&gt;0,(1-(EXP(-(((Visualisation!$J$72-Visualisation!J$72)^2)/(2*($T$248^2)))))),0)</f>
        <v>0</v>
      </c>
      <c r="I254" s="163">
        <f>IF((Visualisation!$J$72-Visualisation!K$72)&gt;0,(1-(EXP(-(((Visualisation!$J$72-Visualisation!K$72)^2)/(2*($T$248^2)))))),0)</f>
        <v>0.80210130091638532</v>
      </c>
      <c r="J254" s="163">
        <f>IF((Visualisation!$J$72-Visualisation!L$72)&gt;0,(1-(EXP(-(((Visualisation!$J$72-Visualisation!L$72)^2)/(2*($T$248^2)))))),0)</f>
        <v>0.80210130091638532</v>
      </c>
      <c r="K254" s="163">
        <f>IF((Visualisation!$J$72-Visualisation!M$72)&gt;0,(1-(EXP(-(((Visualisation!$J$72-Visualisation!M$72)^2)/(2*($T$248^2)))))),0)</f>
        <v>0</v>
      </c>
      <c r="L254" s="163">
        <f>IF((Visualisation!$J$72-Visualisation!N$72)&gt;0,(1-(EXP(-(((Visualisation!$J$72-Visualisation!N$72)^2)/(2*($T$248^2)))))),0)</f>
        <v>0.80210130091638532</v>
      </c>
      <c r="M254" s="163">
        <f>IF((Visualisation!$J$72-Visualisation!O$72)&gt;0,(1-(EXP(-(((Visualisation!$J$72-Visualisation!O$72)^2)/(2*($T$248^2)))))),0)</f>
        <v>0.80210130091638532</v>
      </c>
      <c r="N254" s="163">
        <f>IF((Visualisation!$J$72-Visualisation!P$72)&gt;0,(1-(EXP(-(((Visualisation!$J$72-Visualisation!P$72)^2)/(2*($T$248^2)))))),0)</f>
        <v>0</v>
      </c>
      <c r="O254" s="163">
        <f>IF((Visualisation!$J$72-Visualisation!Q$72)&gt;0,(1-(EXP(-(((Visualisation!$J$72-Visualisation!Q$72)^2)/(2*($T$248^2)))))),0)</f>
        <v>0</v>
      </c>
      <c r="P254" s="163">
        <f>IF((Visualisation!$J$72-Visualisation!R$72)&gt;0,(1-(EXP(-(((Visualisation!$J$72-Visualisation!R$72)^2)/(2*($T$248^2)))))),0)</f>
        <v>0.80210130091638532</v>
      </c>
      <c r="Q254" s="163">
        <f>IF((Visualisation!$J$72-Visualisation!S$72)&gt;0,(1-(EXP(-(((Visualisation!$J$72-Visualisation!S$72)^2)/(2*($T$248^2)))))),0)</f>
        <v>0</v>
      </c>
      <c r="R254" s="163">
        <f>IF((Visualisation!$J$72-Visualisation!T$72)&gt;0,(1-(EXP(-(((Visualisation!$J$72-Visualisation!T$72)^2)/(2*($T$248^2)))))),0)</f>
        <v>0</v>
      </c>
      <c r="W254" s="254"/>
      <c r="X254" s="2"/>
      <c r="Z254" s="2"/>
      <c r="AA254" s="188" t="s">
        <v>299</v>
      </c>
      <c r="AB254" s="21">
        <f>IFERROR((C83*Visualisation!$Q$133)+(C104*Visualisation!$Q$134)+(C125*Visualisation!$Q$135)+(C146*Visualisation!$Q$136)+(C167*Visualisation!$Q$137)+(C188*Visualisation!$Q$138)+(C209*Visualisation!$Q$139)+(C230*Visualisation!$Q$140)+(C251*Visualisation!$Q$141),"-")</f>
        <v>0</v>
      </c>
      <c r="AC254" s="21">
        <f>IFERROR((D83*Visualisation!$Q$133)+(D104*Visualisation!$Q$134)+(D125*Visualisation!$Q$135)+(D146*Visualisation!$Q$136)+(D167*Visualisation!$Q$137)+(D188*Visualisation!$Q$138)+(D209*Visualisation!$Q$139)+(D230*Visualisation!$Q$140)+(D251*Visualisation!$Q$141),"-")</f>
        <v>0</v>
      </c>
      <c r="AD254" s="21">
        <f>IFERROR((E83*Visualisation!$Q$133)+(E104*Visualisation!$Q$134)+(E125*Visualisation!$Q$135)+(E146*Visualisation!$Q$136)+(E167*Visualisation!$Q$137)+(E188*Visualisation!$Q$138)+(E209*Visualisation!$Q$139)+(E230*Visualisation!$Q$140)+(E251*Visualisation!$Q$141),"-")</f>
        <v>0</v>
      </c>
      <c r="AE254" s="21">
        <f>IFERROR((F83*Visualisation!$Q$133)+(F104*Visualisation!$Q$134)+(F125*Visualisation!$Q$135)+(F146*Visualisation!$Q$136)+(F167*Visualisation!$Q$137)+(F188*Visualisation!$Q$138)+(F209*Visualisation!$Q$139)+(F230*Visualisation!$Q$140)+(F251*Visualisation!$Q$141),"-")</f>
        <v>0</v>
      </c>
      <c r="AF254" s="21">
        <f>IFERROR((G83*Visualisation!$Q$133)+(G104*Visualisation!$Q$134)+(G125*Visualisation!$Q$135)+(G146*Visualisation!$Q$136)+(G167*Visualisation!$Q$137)+(G188*Visualisation!$Q$138)+(G209*Visualisation!$Q$139)+(G230*Visualisation!$Q$140)+(G251*Visualisation!$Q$141),"-")</f>
        <v>0</v>
      </c>
      <c r="AG254" s="21">
        <f>IFERROR((H83*Visualisation!$Q$133)+(H104*Visualisation!$Q$134)+(H125*Visualisation!$Q$135)+(H146*Visualisation!$Q$136)+(H167*Visualisation!$Q$137)+(H188*Visualisation!$Q$138)+(H209*Visualisation!$Q$139)+(H230*Visualisation!$Q$140)+(H251*Visualisation!$Q$141),"-")</f>
        <v>0</v>
      </c>
      <c r="AH254" s="21">
        <f>IFERROR((I83*Visualisation!$Q$133)+(I104*Visualisation!$Q$134)+(I125*Visualisation!$Q$135)+(I146*Visualisation!$Q$136)+(I167*Visualisation!$Q$137)+(I188*Visualisation!$Q$138)+(I209*Visualisation!$Q$139)+(I230*Visualisation!$Q$140)+(I251*Visualisation!$Q$141),"-")</f>
        <v>0</v>
      </c>
      <c r="AI254" s="21">
        <f>IFERROR((J83*Visualisation!$Q$133)+(J104*Visualisation!$Q$134)+(J125*Visualisation!$Q$135)+(J146*Visualisation!$Q$136)+(J167*Visualisation!$Q$137)+(J188*Visualisation!$Q$138)+(J209*Visualisation!$Q$139)+(J230*Visualisation!$Q$140)+(J251*Visualisation!$Q$141),"-")</f>
        <v>0</v>
      </c>
      <c r="AJ254" s="21">
        <f>IFERROR((K83*Visualisation!$Q$133)+(K104*Visualisation!$Q$134)+(K125*Visualisation!$Q$135)+(K146*Visualisation!$Q$136)+(K167*Visualisation!$Q$137)+(K188*Visualisation!$Q$138)+(K209*Visualisation!$Q$139)+(K230*Visualisation!$Q$140)+(K251*Visualisation!$Q$141),"-")</f>
        <v>0</v>
      </c>
      <c r="AK254" s="21">
        <f>IFERROR((L83*Visualisation!$Q$133)+(L104*Visualisation!$Q$134)+(L125*Visualisation!$Q$135)+(L146*Visualisation!$Q$136)+(L167*Visualisation!$Q$137)+(L188*Visualisation!$Q$138)+(L209*Visualisation!$Q$139)+(L230*Visualisation!$Q$140)+(L251*Visualisation!$Q$141),"-")</f>
        <v>0</v>
      </c>
      <c r="AL254" s="21">
        <f>IFERROR((M83*Visualisation!$Q$133)+(M104*Visualisation!$Q$134)+(M125*Visualisation!$Q$135)+(M146*Visualisation!$Q$136)+(M167*Visualisation!$Q$137)+(M188*Visualisation!$Q$138)+(M209*Visualisation!$Q$139)+(M230*Visualisation!$Q$140)+(M251*Visualisation!$Q$141),"-")</f>
        <v>0</v>
      </c>
      <c r="AM254" s="21">
        <f>IFERROR((N83*Visualisation!$Q$133)+(N104*Visualisation!$Q$134)+(N125*Visualisation!$Q$135)+(N146*Visualisation!$Q$136)+(N167*Visualisation!$Q$137)+(N188*Visualisation!$Q$138)+(N209*Visualisation!$Q$139)+(N230*Visualisation!$Q$140)+(N251*Visualisation!$Q$141),"-")</f>
        <v>0</v>
      </c>
      <c r="AN254" s="21">
        <f>IFERROR((O83*Visualisation!$Q$133)+(O104*Visualisation!$Q$134)+(O125*Visualisation!$Q$135)+(O146*Visualisation!$Q$136)+(O167*Visualisation!$Q$137)+(O188*Visualisation!$Q$138)+(O209*Visualisation!$Q$139)+(O230*Visualisation!$Q$140)+(O251*Visualisation!$Q$141),"-")</f>
        <v>0</v>
      </c>
      <c r="AO254" s="21">
        <f>IFERROR((P83*Visualisation!$Q$133)+(P104*Visualisation!$Q$134)+(P125*Visualisation!$Q$135)+(P146*Visualisation!$Q$136)+(P167*Visualisation!$Q$137)+(P188*Visualisation!$Q$138)+(P209*Visualisation!$Q$139)+(P230*Visualisation!$Q$140)+(P251*Visualisation!$Q$141),"-")</f>
        <v>0</v>
      </c>
      <c r="AP254" s="21">
        <f>IFERROR((Q83*Visualisation!$Q$133)+(Q104*Visualisation!$Q$134)+(Q125*Visualisation!$Q$135)+(Q146*Visualisation!$Q$136)+(Q167*Visualisation!$Q$137)+(Q188*Visualisation!$Q$138)+(Q209*Visualisation!$Q$139)+(Q230*Visualisation!$Q$140)+(Q251*Visualisation!$Q$141),"-")</f>
        <v>0</v>
      </c>
      <c r="AQ254" s="202">
        <f>IFERROR((R83*Visualisation!$Q$133)+(R104*Visualisation!$Q$134)+(R125*Visualisation!$Q$135)+(R146*Visualisation!$Q$136)+(R167*Visualisation!$Q$137)+(R188*Visualisation!$Q$138)+(R209*Visualisation!$Q$139)+(R230*Visualisation!$Q$140)+(R251*Visualisation!$Q$141),"-")</f>
        <v>0</v>
      </c>
      <c r="AR254" s="21">
        <f t="shared" si="30"/>
        <v>0</v>
      </c>
      <c r="AS254" s="1"/>
      <c r="AV254" s="249"/>
      <c r="BC254" s="2"/>
      <c r="BG254" s="2"/>
      <c r="BK254" s="2"/>
      <c r="BO254" s="2"/>
      <c r="CD254" s="2"/>
      <c r="DO254" s="253"/>
    </row>
    <row r="255" spans="1:119">
      <c r="A255" s="35" t="s">
        <v>204</v>
      </c>
      <c r="B255" s="159" t="s">
        <v>236</v>
      </c>
      <c r="C255" s="163">
        <f>IF((Visualisation!$K$72-Visualisation!E$72)&gt;0,(1-(EXP(-(((Visualisation!$K$72-Visualisation!E$72)^2)/(2*($T$248^2)))))),0)</f>
        <v>0</v>
      </c>
      <c r="D255" s="163">
        <f>IF((Visualisation!$K$72-Visualisation!F$72)&gt;0,(1-(EXP(-(((Visualisation!$K$72-Visualisation!F$72)^2)/(2*($T$248^2)))))),0)</f>
        <v>0</v>
      </c>
      <c r="E255" s="163">
        <f>IF((Visualisation!$K$72-Visualisation!G$72)&gt;0,(1-(EXP(-(((Visualisation!$K$72-Visualisation!G$72)^2)/(2*($T$248^2)))))),0)</f>
        <v>0</v>
      </c>
      <c r="F255" s="163">
        <f>IF((Visualisation!$K$72-Visualisation!H$72)&gt;0,(1-(EXP(-(((Visualisation!$K$72-Visualisation!H$72)^2)/(2*($T$248^2)))))),0)</f>
        <v>0</v>
      </c>
      <c r="G255" s="163">
        <f>IF((Visualisation!$K$72-Visualisation!I$72)&gt;0,(1-(EXP(-(((Visualisation!$K$72-Visualisation!I$72)^2)/(2*($T$248^2)))))),0)</f>
        <v>0</v>
      </c>
      <c r="H255" s="163">
        <f>IF((Visualisation!$K$72-Visualisation!J$72)&gt;0,(1-(EXP(-(((Visualisation!$K$72-Visualisation!J$72)^2)/(2*($T$248^2)))))),0)</f>
        <v>0</v>
      </c>
      <c r="I255" s="163">
        <f>IF((Visualisation!$K$72-Visualisation!K$72)&gt;0,(1-(EXP(-(((Visualisation!$K$72-Visualisation!K$72)^2)/(2*($T$248^2)))))),0)</f>
        <v>0</v>
      </c>
      <c r="J255" s="163">
        <f>IF((Visualisation!$K$72-Visualisation!L$72)&gt;0,(1-(EXP(-(((Visualisation!$K$72-Visualisation!L$72)^2)/(2*($T$248^2)))))),0)</f>
        <v>0</v>
      </c>
      <c r="K255" s="163">
        <f>IF((Visualisation!$K$72-Visualisation!M$72)&gt;0,(1-(EXP(-(((Visualisation!$K$72-Visualisation!M$72)^2)/(2*($T$248^2)))))),0)</f>
        <v>0</v>
      </c>
      <c r="L255" s="163">
        <f>IF((Visualisation!$K$72-Visualisation!N$72)&gt;0,(1-(EXP(-(((Visualisation!$K$72-Visualisation!N$72)^2)/(2*($T$248^2)))))),0)</f>
        <v>0</v>
      </c>
      <c r="M255" s="163">
        <f>IF((Visualisation!$K$72-Visualisation!O$72)&gt;0,(1-(EXP(-(((Visualisation!$K$72-Visualisation!O$72)^2)/(2*($T$248^2)))))),0)</f>
        <v>0</v>
      </c>
      <c r="N255" s="163">
        <f>IF((Visualisation!$K$72-Visualisation!P$72)&gt;0,(1-(EXP(-(((Visualisation!$K$72-Visualisation!P$72)^2)/(2*($T$248^2)))))),0)</f>
        <v>0</v>
      </c>
      <c r="O255" s="163">
        <f>IF((Visualisation!$K$72-Visualisation!Q$72)&gt;0,(1-(EXP(-(((Visualisation!$K$72-Visualisation!Q$72)^2)/(2*($T$248^2)))))),0)</f>
        <v>0</v>
      </c>
      <c r="P255" s="163">
        <f>IF((Visualisation!$K$72-Visualisation!R$72)&gt;0,(1-(EXP(-(((Visualisation!$K$72-Visualisation!R$72)^2)/(2*($T$248^2)))))),0)</f>
        <v>0</v>
      </c>
      <c r="Q255" s="163">
        <f>IF((Visualisation!$K$72-Visualisation!S$72)&gt;0,(1-(EXP(-(((Visualisation!$K$72-Visualisation!S$72)^2)/(2*($T$248^2)))))),0)</f>
        <v>0</v>
      </c>
      <c r="R255" s="163">
        <f>IF((Visualisation!$K$72-Visualisation!T$72)&gt;0,(1-(EXP(-(((Visualisation!$K$72-Visualisation!T$72)^2)/(2*($T$248^2)))))),0)</f>
        <v>0</v>
      </c>
      <c r="W255" s="254"/>
      <c r="X255" s="2"/>
      <c r="Z255" s="2"/>
      <c r="AA255" s="188" t="s">
        <v>300</v>
      </c>
      <c r="AB255" s="21">
        <f>IFERROR((C84*Visualisation!$Q$133)+(C105*Visualisation!$Q$134)+(C126*Visualisation!$Q$135)+(C147*Visualisation!$Q$136)+(C168*Visualisation!$Q$137)+(C189*Visualisation!$Q$138)+(C210*Visualisation!$Q$139)+(C231*Visualisation!$Q$140)+(C252*Visualisation!$Q$141),"-")</f>
        <v>0</v>
      </c>
      <c r="AC255" s="21">
        <f>IFERROR((D84*Visualisation!$Q$133)+(D105*Visualisation!$Q$134)+(D126*Visualisation!$Q$135)+(D147*Visualisation!$Q$136)+(D168*Visualisation!$Q$137)+(D189*Visualisation!$Q$138)+(D210*Visualisation!$Q$139)+(D231*Visualisation!$Q$140)+(D252*Visualisation!$Q$141),"-")</f>
        <v>0</v>
      </c>
      <c r="AD255" s="21">
        <f>IFERROR((E84*Visualisation!$Q$133)+(E105*Visualisation!$Q$134)+(E126*Visualisation!$Q$135)+(E147*Visualisation!$Q$136)+(E168*Visualisation!$Q$137)+(E189*Visualisation!$Q$138)+(E210*Visualisation!$Q$139)+(E231*Visualisation!$Q$140)+(E252*Visualisation!$Q$141),"-")</f>
        <v>0</v>
      </c>
      <c r="AE255" s="21">
        <f>IFERROR((F84*Visualisation!$Q$133)+(F105*Visualisation!$Q$134)+(F126*Visualisation!$Q$135)+(F147*Visualisation!$Q$136)+(F168*Visualisation!$Q$137)+(F189*Visualisation!$Q$138)+(F210*Visualisation!$Q$139)+(F231*Visualisation!$Q$140)+(F252*Visualisation!$Q$141),"-")</f>
        <v>0</v>
      </c>
      <c r="AF255" s="21">
        <f>IFERROR((G84*Visualisation!$Q$133)+(G105*Visualisation!$Q$134)+(G126*Visualisation!$Q$135)+(G147*Visualisation!$Q$136)+(G168*Visualisation!$Q$137)+(G189*Visualisation!$Q$138)+(G210*Visualisation!$Q$139)+(G231*Visualisation!$Q$140)+(G252*Visualisation!$Q$141),"-")</f>
        <v>0</v>
      </c>
      <c r="AG255" s="21">
        <f>IFERROR((H84*Visualisation!$Q$133)+(H105*Visualisation!$Q$134)+(H126*Visualisation!$Q$135)+(H147*Visualisation!$Q$136)+(H168*Visualisation!$Q$137)+(H189*Visualisation!$Q$138)+(H210*Visualisation!$Q$139)+(H231*Visualisation!$Q$140)+(H252*Visualisation!$Q$141),"-")</f>
        <v>0</v>
      </c>
      <c r="AH255" s="21">
        <f>IFERROR((I84*Visualisation!$Q$133)+(I105*Visualisation!$Q$134)+(I126*Visualisation!$Q$135)+(I147*Visualisation!$Q$136)+(I168*Visualisation!$Q$137)+(I189*Visualisation!$Q$138)+(I210*Visualisation!$Q$139)+(I231*Visualisation!$Q$140)+(I252*Visualisation!$Q$141),"-")</f>
        <v>0</v>
      </c>
      <c r="AI255" s="21">
        <f>IFERROR((J84*Visualisation!$Q$133)+(J105*Visualisation!$Q$134)+(J126*Visualisation!$Q$135)+(J147*Visualisation!$Q$136)+(J168*Visualisation!$Q$137)+(J189*Visualisation!$Q$138)+(J210*Visualisation!$Q$139)+(J231*Visualisation!$Q$140)+(J252*Visualisation!$Q$141),"-")</f>
        <v>0</v>
      </c>
      <c r="AJ255" s="21">
        <f>IFERROR((K84*Visualisation!$Q$133)+(K105*Visualisation!$Q$134)+(K126*Visualisation!$Q$135)+(K147*Visualisation!$Q$136)+(K168*Visualisation!$Q$137)+(K189*Visualisation!$Q$138)+(K210*Visualisation!$Q$139)+(K231*Visualisation!$Q$140)+(K252*Visualisation!$Q$141),"-")</f>
        <v>0</v>
      </c>
      <c r="AK255" s="21">
        <f>IFERROR((L84*Visualisation!$Q$133)+(L105*Visualisation!$Q$134)+(L126*Visualisation!$Q$135)+(L147*Visualisation!$Q$136)+(L168*Visualisation!$Q$137)+(L189*Visualisation!$Q$138)+(L210*Visualisation!$Q$139)+(L231*Visualisation!$Q$140)+(L252*Visualisation!$Q$141),"-")</f>
        <v>0</v>
      </c>
      <c r="AL255" s="21">
        <f>IFERROR((M84*Visualisation!$Q$133)+(M105*Visualisation!$Q$134)+(M126*Visualisation!$Q$135)+(M147*Visualisation!$Q$136)+(M168*Visualisation!$Q$137)+(M189*Visualisation!$Q$138)+(M210*Visualisation!$Q$139)+(M231*Visualisation!$Q$140)+(M252*Visualisation!$Q$141),"-")</f>
        <v>0</v>
      </c>
      <c r="AM255" s="21">
        <f>IFERROR((N84*Visualisation!$Q$133)+(N105*Visualisation!$Q$134)+(N126*Visualisation!$Q$135)+(N147*Visualisation!$Q$136)+(N168*Visualisation!$Q$137)+(N189*Visualisation!$Q$138)+(N210*Visualisation!$Q$139)+(N231*Visualisation!$Q$140)+(N252*Visualisation!$Q$141),"-")</f>
        <v>0</v>
      </c>
      <c r="AN255" s="21">
        <f>IFERROR((O84*Visualisation!$Q$133)+(O105*Visualisation!$Q$134)+(O126*Visualisation!$Q$135)+(O147*Visualisation!$Q$136)+(O168*Visualisation!$Q$137)+(O189*Visualisation!$Q$138)+(O210*Visualisation!$Q$139)+(O231*Visualisation!$Q$140)+(O252*Visualisation!$Q$141),"-")</f>
        <v>0</v>
      </c>
      <c r="AO255" s="21">
        <f>IFERROR((P84*Visualisation!$Q$133)+(P105*Visualisation!$Q$134)+(P126*Visualisation!$Q$135)+(P147*Visualisation!$Q$136)+(P168*Visualisation!$Q$137)+(P189*Visualisation!$Q$138)+(P210*Visualisation!$Q$139)+(P231*Visualisation!$Q$140)+(P252*Visualisation!$Q$141),"-")</f>
        <v>0</v>
      </c>
      <c r="AP255" s="21">
        <f>IFERROR((Q84*Visualisation!$Q$133)+(Q105*Visualisation!$Q$134)+(Q126*Visualisation!$Q$135)+(Q147*Visualisation!$Q$136)+(Q168*Visualisation!$Q$137)+(Q189*Visualisation!$Q$138)+(Q210*Visualisation!$Q$139)+(Q231*Visualisation!$Q$140)+(Q252*Visualisation!$Q$141),"-")</f>
        <v>0</v>
      </c>
      <c r="AQ255" s="202">
        <f>IFERROR((R84*Visualisation!$Q$133)+(R105*Visualisation!$Q$134)+(R126*Visualisation!$Q$135)+(R147*Visualisation!$Q$136)+(R168*Visualisation!$Q$137)+(R189*Visualisation!$Q$138)+(R210*Visualisation!$Q$139)+(R231*Visualisation!$Q$140)+(R252*Visualisation!$Q$141),"-")</f>
        <v>0</v>
      </c>
      <c r="AR255" s="21">
        <f t="shared" si="30"/>
        <v>0</v>
      </c>
      <c r="AS255" s="1"/>
      <c r="AV255" s="249"/>
      <c r="BC255" s="2"/>
      <c r="BG255" s="2"/>
      <c r="BK255" s="2"/>
      <c r="BO255" s="2"/>
      <c r="CD255" s="2"/>
      <c r="DO255" s="253"/>
    </row>
    <row r="256" spans="1:119">
      <c r="A256" s="28" t="s">
        <v>73</v>
      </c>
      <c r="B256" s="159" t="s">
        <v>290</v>
      </c>
      <c r="C256" s="163">
        <f>IF((Visualisation!$L$72-Visualisation!E$72)&gt;0,(1-(EXP(-(((Visualisation!$L$72-Visualisation!E$72)^2)/(2*($T$248^2)))))),0)</f>
        <v>0</v>
      </c>
      <c r="D256" s="163">
        <f>IF((Visualisation!$L$72-Visualisation!F$72)&gt;0,(1-(EXP(-(((Visualisation!$L$72-Visualisation!F$72)^2)/(2*($T$248^2)))))),0)</f>
        <v>0</v>
      </c>
      <c r="E256" s="163">
        <f>IF((Visualisation!$L$72-Visualisation!G$72)&gt;0,(1-(EXP(-(((Visualisation!$L$72-Visualisation!G$72)^2)/(2*($T$248^2)))))),0)</f>
        <v>0</v>
      </c>
      <c r="F256" s="163">
        <f>IF((Visualisation!$L$72-Visualisation!H$72)&gt;0,(1-(EXP(-(((Visualisation!$L$72-Visualisation!H$72)^2)/(2*($T$248^2)))))),0)</f>
        <v>0</v>
      </c>
      <c r="G256" s="163">
        <f>IF((Visualisation!$L$72-Visualisation!I$72)&gt;0,(1-(EXP(-(((Visualisation!$L$72-Visualisation!I$72)^2)/(2*($T$248^2)))))),0)</f>
        <v>0</v>
      </c>
      <c r="H256" s="163">
        <f>IF((Visualisation!$L$72-Visualisation!J$72)&gt;0,(1-(EXP(-(((Visualisation!$L$72-Visualisation!J$72)^2)/(2*($T$248^2)))))),0)</f>
        <v>0</v>
      </c>
      <c r="I256" s="163">
        <f>IF((Visualisation!$L$72-Visualisation!K$72)&gt;0,(1-(EXP(-(((Visualisation!$L$72-Visualisation!K$72)^2)/(2*($T$248^2)))))),0)</f>
        <v>0</v>
      </c>
      <c r="J256" s="163">
        <f>IF((Visualisation!$L$72-Visualisation!L$72)&gt;0,(1-(EXP(-(((Visualisation!$L$72-Visualisation!L$72)^2)/(2*($T$248^2)))))),0)</f>
        <v>0</v>
      </c>
      <c r="K256" s="163">
        <f>IF((Visualisation!$L$72-Visualisation!M$72)&gt;0,(1-(EXP(-(((Visualisation!$L$72-Visualisation!M$72)^2)/(2*($T$248^2)))))),0)</f>
        <v>0</v>
      </c>
      <c r="L256" s="163">
        <f>IF((Visualisation!$L$72-Visualisation!N$72)&gt;0,(1-(EXP(-(((Visualisation!$L$72-Visualisation!N$72)^2)/(2*($T$248^2)))))),0)</f>
        <v>0</v>
      </c>
      <c r="M256" s="163">
        <f>IF((Visualisation!$L$72-Visualisation!O$72)&gt;0,(1-(EXP(-(((Visualisation!$L$72-Visualisation!O$72)^2)/(2*($T$248^2)))))),0)</f>
        <v>0</v>
      </c>
      <c r="N256" s="163">
        <f>IF((Visualisation!$L$72-Visualisation!P$72)&gt;0,(1-(EXP(-(((Visualisation!$L$72-Visualisation!P$72)^2)/(2*($T$248^2)))))),0)</f>
        <v>0</v>
      </c>
      <c r="O256" s="163">
        <f>IF((Visualisation!$L$72-Visualisation!Q$72)&gt;0,(1-(EXP(-(((Visualisation!$L$72-Visualisation!Q$72)^2)/(2*($T$248^2)))))),0)</f>
        <v>0</v>
      </c>
      <c r="P256" s="163">
        <f>IF((Visualisation!$L$72-Visualisation!R$72)&gt;0,(1-(EXP(-(((Visualisation!$L$72-Visualisation!R$72)^2)/(2*($T$248^2)))))),0)</f>
        <v>0</v>
      </c>
      <c r="Q256" s="163">
        <f>IF((Visualisation!$L$72-Visualisation!S$72)&gt;0,(1-(EXP(-(((Visualisation!$L$72-Visualisation!S$72)^2)/(2*($T$248^2)))))),0)</f>
        <v>0</v>
      </c>
      <c r="R256" s="163">
        <f>IF((Visualisation!$L$72-Visualisation!T$72)&gt;0,(1-(EXP(-(((Visualisation!$L$72-Visualisation!T$72)^2)/(2*($T$248^2)))))),0)</f>
        <v>0</v>
      </c>
      <c r="W256" s="254"/>
      <c r="X256" s="2"/>
      <c r="Z256" s="2"/>
      <c r="AA256" s="188" t="s">
        <v>284</v>
      </c>
      <c r="AB256" s="21">
        <f>IFERROR((C85*Visualisation!$Q$133)+(C106*Visualisation!$Q$134)+(C127*Visualisation!$Q$135)+(C148*Visualisation!$Q$136)+(C169*Visualisation!$Q$137)+(C190*Visualisation!$Q$138)+(C211*Visualisation!$Q$139)+(C232*Visualisation!$Q$140)+(C253*Visualisation!$Q$141),"-")</f>
        <v>0</v>
      </c>
      <c r="AC256" s="21">
        <f>IFERROR((D85*Visualisation!$Q$133)+(D106*Visualisation!$Q$134)+(D127*Visualisation!$Q$135)+(D148*Visualisation!$Q$136)+(D169*Visualisation!$Q$137)+(D190*Visualisation!$Q$138)+(D211*Visualisation!$Q$139)+(D232*Visualisation!$Q$140)+(D253*Visualisation!$Q$141),"-")</f>
        <v>0</v>
      </c>
      <c r="AD256" s="21">
        <f>IFERROR((E85*Visualisation!$Q$133)+(E106*Visualisation!$Q$134)+(E127*Visualisation!$Q$135)+(E148*Visualisation!$Q$136)+(E169*Visualisation!$Q$137)+(E190*Visualisation!$Q$138)+(E211*Visualisation!$Q$139)+(E232*Visualisation!$Q$140)+(E253*Visualisation!$Q$141),"-")</f>
        <v>0</v>
      </c>
      <c r="AE256" s="21">
        <f>IFERROR((F85*Visualisation!$Q$133)+(F106*Visualisation!$Q$134)+(F127*Visualisation!$Q$135)+(F148*Visualisation!$Q$136)+(F169*Visualisation!$Q$137)+(F190*Visualisation!$Q$138)+(F211*Visualisation!$Q$139)+(F232*Visualisation!$Q$140)+(F253*Visualisation!$Q$141),"-")</f>
        <v>0</v>
      </c>
      <c r="AF256" s="21">
        <f>IFERROR((G85*Visualisation!$Q$133)+(G106*Visualisation!$Q$134)+(G127*Visualisation!$Q$135)+(G148*Visualisation!$Q$136)+(G169*Visualisation!$Q$137)+(G190*Visualisation!$Q$138)+(G211*Visualisation!$Q$139)+(G232*Visualisation!$Q$140)+(G253*Visualisation!$Q$141),"-")</f>
        <v>0</v>
      </c>
      <c r="AG256" s="21">
        <f>IFERROR((H85*Visualisation!$Q$133)+(H106*Visualisation!$Q$134)+(H127*Visualisation!$Q$135)+(H148*Visualisation!$Q$136)+(H169*Visualisation!$Q$137)+(H190*Visualisation!$Q$138)+(H211*Visualisation!$Q$139)+(H232*Visualisation!$Q$140)+(H253*Visualisation!$Q$141),"-")</f>
        <v>0</v>
      </c>
      <c r="AH256" s="21">
        <f>IFERROR((I85*Visualisation!$Q$133)+(I106*Visualisation!$Q$134)+(I127*Visualisation!$Q$135)+(I148*Visualisation!$Q$136)+(I169*Visualisation!$Q$137)+(I190*Visualisation!$Q$138)+(I211*Visualisation!$Q$139)+(I232*Visualisation!$Q$140)+(I253*Visualisation!$Q$141),"-")</f>
        <v>0</v>
      </c>
      <c r="AI256" s="21">
        <f>IFERROR((J85*Visualisation!$Q$133)+(J106*Visualisation!$Q$134)+(J127*Visualisation!$Q$135)+(J148*Visualisation!$Q$136)+(J169*Visualisation!$Q$137)+(J190*Visualisation!$Q$138)+(J211*Visualisation!$Q$139)+(J232*Visualisation!$Q$140)+(J253*Visualisation!$Q$141),"-")</f>
        <v>0</v>
      </c>
      <c r="AJ256" s="21">
        <f>IFERROR((K85*Visualisation!$Q$133)+(K106*Visualisation!$Q$134)+(K127*Visualisation!$Q$135)+(K148*Visualisation!$Q$136)+(K169*Visualisation!$Q$137)+(K190*Visualisation!$Q$138)+(K211*Visualisation!$Q$139)+(K232*Visualisation!$Q$140)+(K253*Visualisation!$Q$141),"-")</f>
        <v>0</v>
      </c>
      <c r="AK256" s="21">
        <f>IFERROR((L85*Visualisation!$Q$133)+(L106*Visualisation!$Q$134)+(L127*Visualisation!$Q$135)+(L148*Visualisation!$Q$136)+(L169*Visualisation!$Q$137)+(L190*Visualisation!$Q$138)+(L211*Visualisation!$Q$139)+(L232*Visualisation!$Q$140)+(L253*Visualisation!$Q$141),"-")</f>
        <v>0</v>
      </c>
      <c r="AL256" s="21">
        <f>IFERROR((M85*Visualisation!$Q$133)+(M106*Visualisation!$Q$134)+(M127*Visualisation!$Q$135)+(M148*Visualisation!$Q$136)+(M169*Visualisation!$Q$137)+(M190*Visualisation!$Q$138)+(M211*Visualisation!$Q$139)+(M232*Visualisation!$Q$140)+(M253*Visualisation!$Q$141),"-")</f>
        <v>0</v>
      </c>
      <c r="AM256" s="21">
        <f>IFERROR((N85*Visualisation!$Q$133)+(N106*Visualisation!$Q$134)+(N127*Visualisation!$Q$135)+(N148*Visualisation!$Q$136)+(N169*Visualisation!$Q$137)+(N190*Visualisation!$Q$138)+(N211*Visualisation!$Q$139)+(N232*Visualisation!$Q$140)+(N253*Visualisation!$Q$141),"-")</f>
        <v>0</v>
      </c>
      <c r="AN256" s="21">
        <f>IFERROR((O85*Visualisation!$Q$133)+(O106*Visualisation!$Q$134)+(O127*Visualisation!$Q$135)+(O148*Visualisation!$Q$136)+(O169*Visualisation!$Q$137)+(O190*Visualisation!$Q$138)+(O211*Visualisation!$Q$139)+(O232*Visualisation!$Q$140)+(O253*Visualisation!$Q$141),"-")</f>
        <v>0</v>
      </c>
      <c r="AO256" s="21">
        <f>IFERROR((P85*Visualisation!$Q$133)+(P106*Visualisation!$Q$134)+(P127*Visualisation!$Q$135)+(P148*Visualisation!$Q$136)+(P169*Visualisation!$Q$137)+(P190*Visualisation!$Q$138)+(P211*Visualisation!$Q$139)+(P232*Visualisation!$Q$140)+(P253*Visualisation!$Q$141),"-")</f>
        <v>0</v>
      </c>
      <c r="AP256" s="21">
        <f>IFERROR((Q85*Visualisation!$Q$133)+(Q106*Visualisation!$Q$134)+(Q127*Visualisation!$Q$135)+(Q148*Visualisation!$Q$136)+(Q169*Visualisation!$Q$137)+(Q190*Visualisation!$Q$138)+(Q211*Visualisation!$Q$139)+(Q232*Visualisation!$Q$140)+(Q253*Visualisation!$Q$141),"-")</f>
        <v>0</v>
      </c>
      <c r="AQ256" s="202">
        <f>IFERROR((R85*Visualisation!$Q$133)+(R106*Visualisation!$Q$134)+(R127*Visualisation!$Q$135)+(R148*Visualisation!$Q$136)+(R169*Visualisation!$Q$137)+(R190*Visualisation!$Q$138)+(R211*Visualisation!$Q$139)+(R232*Visualisation!$Q$140)+(R253*Visualisation!$Q$141),"-")</f>
        <v>0</v>
      </c>
      <c r="AR256" s="21">
        <f t="shared" si="30"/>
        <v>0</v>
      </c>
      <c r="AS256" s="1"/>
      <c r="AV256" s="249"/>
      <c r="BC256" s="2"/>
      <c r="BG256" s="2"/>
      <c r="BK256" s="2"/>
      <c r="BO256" s="2"/>
      <c r="DO256" s="253"/>
    </row>
    <row r="257" spans="1:119">
      <c r="A257" s="28" t="s">
        <v>72</v>
      </c>
      <c r="B257" s="159" t="s">
        <v>291</v>
      </c>
      <c r="C257" s="163">
        <f>IF((Visualisation!$M$72-Visualisation!E$72)&gt;0,(1-(EXP(-(((Visualisation!$M$72-Visualisation!E$72)^2)/(2*($T$248^2)))))),0)</f>
        <v>0.80210130091638532</v>
      </c>
      <c r="D257" s="163">
        <f>IF((Visualisation!$M$72-Visualisation!F$72)&gt;0,(1-(EXP(-(((Visualisation!$M$72-Visualisation!F$72)^2)/(2*($T$248^2)))))),0)</f>
        <v>0.80210130091638532</v>
      </c>
      <c r="E257" s="163">
        <f>IF((Visualisation!$M$72-Visualisation!G$72)&gt;0,(1-(EXP(-(((Visualisation!$M$72-Visualisation!G$72)^2)/(2*($T$248^2)))))),0)</f>
        <v>0</v>
      </c>
      <c r="F257" s="163">
        <f>IF((Visualisation!$M$72-Visualisation!H$72)&gt;0,(1-(EXP(-(((Visualisation!$M$72-Visualisation!H$72)^2)/(2*($T$248^2)))))),0)</f>
        <v>0.80210130091638532</v>
      </c>
      <c r="G257" s="163">
        <f>IF((Visualisation!$M$72-Visualisation!I$72)&gt;0,(1-(EXP(-(((Visualisation!$M$72-Visualisation!I$72)^2)/(2*($T$248^2)))))),0)</f>
        <v>0.80210130091638532</v>
      </c>
      <c r="H257" s="163">
        <f>IF((Visualisation!$M$72-Visualisation!J$72)&gt;0,(1-(EXP(-(((Visualisation!$M$72-Visualisation!J$72)^2)/(2*($T$248^2)))))),0)</f>
        <v>0</v>
      </c>
      <c r="I257" s="163">
        <f>IF((Visualisation!$M$72-Visualisation!K$72)&gt;0,(1-(EXP(-(((Visualisation!$M$72-Visualisation!K$72)^2)/(2*($T$248^2)))))),0)</f>
        <v>0.80210130091638532</v>
      </c>
      <c r="J257" s="163">
        <f>IF((Visualisation!$M$72-Visualisation!L$72)&gt;0,(1-(EXP(-(((Visualisation!$M$72-Visualisation!L$72)^2)/(2*($T$248^2)))))),0)</f>
        <v>0.80210130091638532</v>
      </c>
      <c r="K257" s="163">
        <f>IF((Visualisation!$M$72-Visualisation!M$72)&gt;0,(1-(EXP(-(((Visualisation!$M$72-Visualisation!M$72)^2)/(2*($T$248^2)))))),0)</f>
        <v>0</v>
      </c>
      <c r="L257" s="163">
        <f>IF((Visualisation!$M$72-Visualisation!N$72)&gt;0,(1-(EXP(-(((Visualisation!$M$72-Visualisation!N$72)^2)/(2*($T$248^2)))))),0)</f>
        <v>0.80210130091638532</v>
      </c>
      <c r="M257" s="163">
        <f>IF((Visualisation!$M$72-Visualisation!O$72)&gt;0,(1-(EXP(-(((Visualisation!$M$72-Visualisation!O$72)^2)/(2*($T$248^2)))))),0)</f>
        <v>0.80210130091638532</v>
      </c>
      <c r="N257" s="163">
        <f>IF((Visualisation!$M$72-Visualisation!P$72)&gt;0,(1-(EXP(-(((Visualisation!$M$72-Visualisation!P$72)^2)/(2*($T$248^2)))))),0)</f>
        <v>0</v>
      </c>
      <c r="O257" s="163">
        <f>IF((Visualisation!$M$72-Visualisation!Q$72)&gt;0,(1-(EXP(-(((Visualisation!$M$72-Visualisation!Q$72)^2)/(2*($T$248^2)))))),0)</f>
        <v>0</v>
      </c>
      <c r="P257" s="163">
        <f>IF((Visualisation!$M$72-Visualisation!R$72)&gt;0,(1-(EXP(-(((Visualisation!$M$72-Visualisation!R$72)^2)/(2*($T$248^2)))))),0)</f>
        <v>0.80210130091638532</v>
      </c>
      <c r="Q257" s="163">
        <f>IF((Visualisation!$M$72-Visualisation!S$72)&gt;0,(1-(EXP(-(((Visualisation!$M$72-Visualisation!S$72)^2)/(2*($T$248^2)))))),0)</f>
        <v>0</v>
      </c>
      <c r="R257" s="163">
        <f>IF((Visualisation!$M$72-Visualisation!T$72)&gt;0,(1-(EXP(-(((Visualisation!$M$72-Visualisation!T$72)^2)/(2*($T$248^2)))))),0)</f>
        <v>0</v>
      </c>
      <c r="W257" s="254"/>
      <c r="X257" s="2"/>
      <c r="Z257" s="2"/>
      <c r="AA257" s="188" t="s">
        <v>285</v>
      </c>
      <c r="AB257" s="21">
        <f>IFERROR((C86*Visualisation!$Q$133)+(C107*Visualisation!$Q$134)+(C128*Visualisation!$Q$135)+(C149*Visualisation!$Q$136)+(C170*Visualisation!$Q$137)+(C191*Visualisation!$Q$138)+(C212*Visualisation!$Q$139)+(C233*Visualisation!$Q$140)+(C254*Visualisation!$Q$141),"-")</f>
        <v>0</v>
      </c>
      <c r="AC257" s="21">
        <f>IFERROR((D86*Visualisation!$Q$133)+(D107*Visualisation!$Q$134)+(D128*Visualisation!$Q$135)+(D149*Visualisation!$Q$136)+(D170*Visualisation!$Q$137)+(D191*Visualisation!$Q$138)+(D212*Visualisation!$Q$139)+(D233*Visualisation!$Q$140)+(D254*Visualisation!$Q$141),"-")</f>
        <v>0</v>
      </c>
      <c r="AD257" s="21">
        <f>IFERROR((E86*Visualisation!$Q$133)+(E107*Visualisation!$Q$134)+(E128*Visualisation!$Q$135)+(E149*Visualisation!$Q$136)+(E170*Visualisation!$Q$137)+(E191*Visualisation!$Q$138)+(E212*Visualisation!$Q$139)+(E233*Visualisation!$Q$140)+(E254*Visualisation!$Q$141),"-")</f>
        <v>0</v>
      </c>
      <c r="AE257" s="21">
        <f>IFERROR((F86*Visualisation!$Q$133)+(F107*Visualisation!$Q$134)+(F128*Visualisation!$Q$135)+(F149*Visualisation!$Q$136)+(F170*Visualisation!$Q$137)+(F191*Visualisation!$Q$138)+(F212*Visualisation!$Q$139)+(F233*Visualisation!$Q$140)+(F254*Visualisation!$Q$141),"-")</f>
        <v>0</v>
      </c>
      <c r="AF257" s="21">
        <f>IFERROR((G86*Visualisation!$Q$133)+(G107*Visualisation!$Q$134)+(G128*Visualisation!$Q$135)+(G149*Visualisation!$Q$136)+(G170*Visualisation!$Q$137)+(G191*Visualisation!$Q$138)+(G212*Visualisation!$Q$139)+(G233*Visualisation!$Q$140)+(G254*Visualisation!$Q$141),"-")</f>
        <v>0</v>
      </c>
      <c r="AG257" s="21">
        <f>IFERROR((H86*Visualisation!$Q$133)+(H107*Visualisation!$Q$134)+(H128*Visualisation!$Q$135)+(H149*Visualisation!$Q$136)+(H170*Visualisation!$Q$137)+(H191*Visualisation!$Q$138)+(H212*Visualisation!$Q$139)+(H233*Visualisation!$Q$140)+(H254*Visualisation!$Q$141),"-")</f>
        <v>0</v>
      </c>
      <c r="AH257" s="21">
        <f>IFERROR((I86*Visualisation!$Q$133)+(I107*Visualisation!$Q$134)+(I128*Visualisation!$Q$135)+(I149*Visualisation!$Q$136)+(I170*Visualisation!$Q$137)+(I191*Visualisation!$Q$138)+(I212*Visualisation!$Q$139)+(I233*Visualisation!$Q$140)+(I254*Visualisation!$Q$141),"-")</f>
        <v>0</v>
      </c>
      <c r="AI257" s="21">
        <f>IFERROR((J86*Visualisation!$Q$133)+(J107*Visualisation!$Q$134)+(J128*Visualisation!$Q$135)+(J149*Visualisation!$Q$136)+(J170*Visualisation!$Q$137)+(J191*Visualisation!$Q$138)+(J212*Visualisation!$Q$139)+(J233*Visualisation!$Q$140)+(J254*Visualisation!$Q$141),"-")</f>
        <v>0</v>
      </c>
      <c r="AJ257" s="21">
        <f>IFERROR((K86*Visualisation!$Q$133)+(K107*Visualisation!$Q$134)+(K128*Visualisation!$Q$135)+(K149*Visualisation!$Q$136)+(K170*Visualisation!$Q$137)+(K191*Visualisation!$Q$138)+(K212*Visualisation!$Q$139)+(K233*Visualisation!$Q$140)+(K254*Visualisation!$Q$141),"-")</f>
        <v>0</v>
      </c>
      <c r="AK257" s="21">
        <f>IFERROR((L86*Visualisation!$Q$133)+(L107*Visualisation!$Q$134)+(L128*Visualisation!$Q$135)+(L149*Visualisation!$Q$136)+(L170*Visualisation!$Q$137)+(L191*Visualisation!$Q$138)+(L212*Visualisation!$Q$139)+(L233*Visualisation!$Q$140)+(L254*Visualisation!$Q$141),"-")</f>
        <v>0</v>
      </c>
      <c r="AL257" s="21">
        <f>IFERROR((M86*Visualisation!$Q$133)+(M107*Visualisation!$Q$134)+(M128*Visualisation!$Q$135)+(M149*Visualisation!$Q$136)+(M170*Visualisation!$Q$137)+(M191*Visualisation!$Q$138)+(M212*Visualisation!$Q$139)+(M233*Visualisation!$Q$140)+(M254*Visualisation!$Q$141),"-")</f>
        <v>0</v>
      </c>
      <c r="AM257" s="21">
        <f>IFERROR((N86*Visualisation!$Q$133)+(N107*Visualisation!$Q$134)+(N128*Visualisation!$Q$135)+(N149*Visualisation!$Q$136)+(N170*Visualisation!$Q$137)+(N191*Visualisation!$Q$138)+(N212*Visualisation!$Q$139)+(N233*Visualisation!$Q$140)+(N254*Visualisation!$Q$141),"-")</f>
        <v>0</v>
      </c>
      <c r="AN257" s="21">
        <f>IFERROR((O86*Visualisation!$Q$133)+(O107*Visualisation!$Q$134)+(O128*Visualisation!$Q$135)+(O149*Visualisation!$Q$136)+(O170*Visualisation!$Q$137)+(O191*Visualisation!$Q$138)+(O212*Visualisation!$Q$139)+(O233*Visualisation!$Q$140)+(O254*Visualisation!$Q$141),"-")</f>
        <v>0</v>
      </c>
      <c r="AO257" s="21">
        <f>IFERROR((P86*Visualisation!$Q$133)+(P107*Visualisation!$Q$134)+(P128*Visualisation!$Q$135)+(P149*Visualisation!$Q$136)+(P170*Visualisation!$Q$137)+(P191*Visualisation!$Q$138)+(P212*Visualisation!$Q$139)+(P233*Visualisation!$Q$140)+(P254*Visualisation!$Q$141),"-")</f>
        <v>0</v>
      </c>
      <c r="AP257" s="21">
        <f>IFERROR((Q86*Visualisation!$Q$133)+(Q107*Visualisation!$Q$134)+(Q128*Visualisation!$Q$135)+(Q149*Visualisation!$Q$136)+(Q170*Visualisation!$Q$137)+(Q191*Visualisation!$Q$138)+(Q212*Visualisation!$Q$139)+(Q233*Visualisation!$Q$140)+(Q254*Visualisation!$Q$141),"-")</f>
        <v>0</v>
      </c>
      <c r="AQ257" s="202">
        <f>IFERROR((R86*Visualisation!$Q$133)+(R107*Visualisation!$Q$134)+(R128*Visualisation!$Q$135)+(R149*Visualisation!$Q$136)+(R170*Visualisation!$Q$137)+(R191*Visualisation!$Q$138)+(R212*Visualisation!$Q$139)+(R233*Visualisation!$Q$140)+(R254*Visualisation!$Q$141),"-")</f>
        <v>0</v>
      </c>
      <c r="AR257" s="21">
        <f t="shared" si="30"/>
        <v>0</v>
      </c>
      <c r="AS257" s="1"/>
      <c r="AV257" s="249"/>
      <c r="BC257" s="2"/>
      <c r="BG257" s="2"/>
      <c r="BK257" s="2"/>
      <c r="BO257" s="2"/>
      <c r="DO257" s="253"/>
    </row>
    <row r="258" spans="1:119">
      <c r="A258" s="35" t="s">
        <v>74</v>
      </c>
      <c r="B258" s="159" t="s">
        <v>292</v>
      </c>
      <c r="C258" s="163">
        <f>IF((Visualisation!$N$72-Visualisation!E$72)&gt;0,(1-(EXP(-(((Visualisation!$N$72-Visualisation!E$72)^2)/(2*($T$248^2)))))),0)</f>
        <v>0</v>
      </c>
      <c r="D258" s="163">
        <f>IF((Visualisation!$N$72-Visualisation!F$72)&gt;0,(1-(EXP(-(((Visualisation!$N$72-Visualisation!F$72)^2)/(2*($T$248^2)))))),0)</f>
        <v>0</v>
      </c>
      <c r="E258" s="163">
        <f>IF((Visualisation!$N$72-Visualisation!G$72)&gt;0,(1-(EXP(-(((Visualisation!$N$72-Visualisation!G$72)^2)/(2*($T$248^2)))))),0)</f>
        <v>0</v>
      </c>
      <c r="F258" s="163">
        <f>IF((Visualisation!$N$72-Visualisation!H$72)&gt;0,(1-(EXP(-(((Visualisation!$N$72-Visualisation!H$72)^2)/(2*($T$248^2)))))),0)</f>
        <v>0</v>
      </c>
      <c r="G258" s="163">
        <f>IF((Visualisation!$N$72-Visualisation!I$72)&gt;0,(1-(EXP(-(((Visualisation!$N$72-Visualisation!I$72)^2)/(2*($T$248^2)))))),0)</f>
        <v>0</v>
      </c>
      <c r="H258" s="163">
        <f>IF((Visualisation!$N$72-Visualisation!J$72)&gt;0,(1-(EXP(-(((Visualisation!$N$72-Visualisation!J$72)^2)/(2*($T$248^2)))))),0)</f>
        <v>0</v>
      </c>
      <c r="I258" s="163">
        <f>IF((Visualisation!$N$72-Visualisation!K$72)&gt;0,(1-(EXP(-(((Visualisation!$N$72-Visualisation!K$72)^2)/(2*($T$248^2)))))),0)</f>
        <v>0</v>
      </c>
      <c r="J258" s="163">
        <f>IF((Visualisation!$N$72-Visualisation!L$72)&gt;0,(1-(EXP(-(((Visualisation!$N$72-Visualisation!L$72)^2)/(2*($T$248^2)))))),0)</f>
        <v>0</v>
      </c>
      <c r="K258" s="163">
        <f>IF((Visualisation!$N$72-Visualisation!M$72)&gt;0,(1-(EXP(-(((Visualisation!$N$72-Visualisation!M$72)^2)/(2*($T$248^2)))))),0)</f>
        <v>0</v>
      </c>
      <c r="L258" s="163">
        <f>IF((Visualisation!$N$72-Visualisation!N$72)&gt;0,(1-(EXP(-(((Visualisation!$N$72-Visualisation!N$72)^2)/(2*($T$248^2)))))),0)</f>
        <v>0</v>
      </c>
      <c r="M258" s="163">
        <f>IF((Visualisation!$N$72-Visualisation!O$72)&gt;0,(1-(EXP(-(((Visualisation!$N$72-Visualisation!O$72)^2)/(2*($T$248^2)))))),0)</f>
        <v>0</v>
      </c>
      <c r="N258" s="163">
        <f>IF((Visualisation!$N$72-Visualisation!P$72)&gt;0,(1-(EXP(-(((Visualisation!$N$72-Visualisation!P$72)^2)/(2*($T$248^2)))))),0)</f>
        <v>0</v>
      </c>
      <c r="O258" s="163">
        <f>IF((Visualisation!$N$72-Visualisation!Q$72)&gt;0,(1-(EXP(-(((Visualisation!$N$72-Visualisation!Q$72)^2)/(2*($T$248^2)))))),0)</f>
        <v>0</v>
      </c>
      <c r="P258" s="163">
        <f>IF((Visualisation!$N$72-Visualisation!R$72)&gt;0,(1-(EXP(-(((Visualisation!$N$72-Visualisation!R$72)^2)/(2*($T$248^2)))))),0)</f>
        <v>0</v>
      </c>
      <c r="Q258" s="163">
        <f>IF((Visualisation!$N$72-Visualisation!S$72)&gt;0,(1-(EXP(-(((Visualisation!$N$72-Visualisation!S$72)^2)/(2*($T$248^2)))))),0)</f>
        <v>0</v>
      </c>
      <c r="R258" s="163">
        <f>IF((Visualisation!$N$72-Visualisation!T$72)&gt;0,(1-(EXP(-(((Visualisation!$N$72-Visualisation!T$72)^2)/(2*($T$248^2)))))),0)</f>
        <v>0</v>
      </c>
      <c r="W258" s="254"/>
      <c r="X258" s="2"/>
      <c r="Z258" s="2"/>
      <c r="AA258" s="188" t="s">
        <v>362</v>
      </c>
      <c r="AB258" s="21">
        <f>IFERROR((C87*Visualisation!$Q$133)+(C108*Visualisation!$Q$134)+(C129*Visualisation!$Q$135)+(C150*Visualisation!$Q$136)+(C171*Visualisation!$Q$137)+(C192*Visualisation!$Q$138)+(C213*Visualisation!$Q$139)+(C234*Visualisation!$Q$140)+(C255*Visualisation!$Q$141),"-")</f>
        <v>0</v>
      </c>
      <c r="AC258" s="21">
        <f>IFERROR((D87*Visualisation!$Q$133)+(D108*Visualisation!$Q$134)+(D129*Visualisation!$Q$135)+(D150*Visualisation!$Q$136)+(D171*Visualisation!$Q$137)+(D192*Visualisation!$Q$138)+(D213*Visualisation!$Q$139)+(D234*Visualisation!$Q$140)+(D255*Visualisation!$Q$141),"-")</f>
        <v>0</v>
      </c>
      <c r="AD258" s="21">
        <f>IFERROR((E87*Visualisation!$Q$133)+(E108*Visualisation!$Q$134)+(E129*Visualisation!$Q$135)+(E150*Visualisation!$Q$136)+(E171*Visualisation!$Q$137)+(E192*Visualisation!$Q$138)+(E213*Visualisation!$Q$139)+(E234*Visualisation!$Q$140)+(E255*Visualisation!$Q$141),"-")</f>
        <v>0</v>
      </c>
      <c r="AE258" s="21">
        <f>IFERROR((F87*Visualisation!$Q$133)+(F108*Visualisation!$Q$134)+(F129*Visualisation!$Q$135)+(F150*Visualisation!$Q$136)+(F171*Visualisation!$Q$137)+(F192*Visualisation!$Q$138)+(F213*Visualisation!$Q$139)+(F234*Visualisation!$Q$140)+(F255*Visualisation!$Q$141),"-")</f>
        <v>0</v>
      </c>
      <c r="AF258" s="21">
        <f>IFERROR((G87*Visualisation!$Q$133)+(G108*Visualisation!$Q$134)+(G129*Visualisation!$Q$135)+(G150*Visualisation!$Q$136)+(G171*Visualisation!$Q$137)+(G192*Visualisation!$Q$138)+(G213*Visualisation!$Q$139)+(G234*Visualisation!$Q$140)+(G255*Visualisation!$Q$141),"-")</f>
        <v>0</v>
      </c>
      <c r="AG258" s="21">
        <f>IFERROR((H87*Visualisation!$Q$133)+(H108*Visualisation!$Q$134)+(H129*Visualisation!$Q$135)+(H150*Visualisation!$Q$136)+(H171*Visualisation!$Q$137)+(H192*Visualisation!$Q$138)+(H213*Visualisation!$Q$139)+(H234*Visualisation!$Q$140)+(H255*Visualisation!$Q$141),"-")</f>
        <v>0</v>
      </c>
      <c r="AH258" s="21">
        <f>IFERROR((I87*Visualisation!$Q$133)+(I108*Visualisation!$Q$134)+(I129*Visualisation!$Q$135)+(I150*Visualisation!$Q$136)+(I171*Visualisation!$Q$137)+(I192*Visualisation!$Q$138)+(I213*Visualisation!$Q$139)+(I234*Visualisation!$Q$140)+(I255*Visualisation!$Q$141),"-")</f>
        <v>0</v>
      </c>
      <c r="AI258" s="21">
        <f>IFERROR((J87*Visualisation!$Q$133)+(J108*Visualisation!$Q$134)+(J129*Visualisation!$Q$135)+(J150*Visualisation!$Q$136)+(J171*Visualisation!$Q$137)+(J192*Visualisation!$Q$138)+(J213*Visualisation!$Q$139)+(J234*Visualisation!$Q$140)+(J255*Visualisation!$Q$141),"-")</f>
        <v>0</v>
      </c>
      <c r="AJ258" s="21">
        <f>IFERROR((K87*Visualisation!$Q$133)+(K108*Visualisation!$Q$134)+(K129*Visualisation!$Q$135)+(K150*Visualisation!$Q$136)+(K171*Visualisation!$Q$137)+(K192*Visualisation!$Q$138)+(K213*Visualisation!$Q$139)+(K234*Visualisation!$Q$140)+(K255*Visualisation!$Q$141),"-")</f>
        <v>0</v>
      </c>
      <c r="AK258" s="21">
        <f>IFERROR((L87*Visualisation!$Q$133)+(L108*Visualisation!$Q$134)+(L129*Visualisation!$Q$135)+(L150*Visualisation!$Q$136)+(L171*Visualisation!$Q$137)+(L192*Visualisation!$Q$138)+(L213*Visualisation!$Q$139)+(L234*Visualisation!$Q$140)+(L255*Visualisation!$Q$141),"-")</f>
        <v>0</v>
      </c>
      <c r="AL258" s="21">
        <f>IFERROR((M87*Visualisation!$Q$133)+(M108*Visualisation!$Q$134)+(M129*Visualisation!$Q$135)+(M150*Visualisation!$Q$136)+(M171*Visualisation!$Q$137)+(M192*Visualisation!$Q$138)+(M213*Visualisation!$Q$139)+(M234*Visualisation!$Q$140)+(M255*Visualisation!$Q$141),"-")</f>
        <v>0</v>
      </c>
      <c r="AM258" s="21">
        <f>IFERROR((N87*Visualisation!$Q$133)+(N108*Visualisation!$Q$134)+(N129*Visualisation!$Q$135)+(N150*Visualisation!$Q$136)+(N171*Visualisation!$Q$137)+(N192*Visualisation!$Q$138)+(N213*Visualisation!$Q$139)+(N234*Visualisation!$Q$140)+(N255*Visualisation!$Q$141),"-")</f>
        <v>0</v>
      </c>
      <c r="AN258" s="21">
        <f>IFERROR((O87*Visualisation!$Q$133)+(O108*Visualisation!$Q$134)+(O129*Visualisation!$Q$135)+(O150*Visualisation!$Q$136)+(O171*Visualisation!$Q$137)+(O192*Visualisation!$Q$138)+(O213*Visualisation!$Q$139)+(O234*Visualisation!$Q$140)+(O255*Visualisation!$Q$141),"-")</f>
        <v>0</v>
      </c>
      <c r="AO258" s="21">
        <f>IFERROR((P87*Visualisation!$Q$133)+(P108*Visualisation!$Q$134)+(P129*Visualisation!$Q$135)+(P150*Visualisation!$Q$136)+(P171*Visualisation!$Q$137)+(P192*Visualisation!$Q$138)+(P213*Visualisation!$Q$139)+(P234*Visualisation!$Q$140)+(P255*Visualisation!$Q$141),"-")</f>
        <v>0</v>
      </c>
      <c r="AP258" s="21">
        <f>IFERROR((Q87*Visualisation!$Q$133)+(Q108*Visualisation!$Q$134)+(Q129*Visualisation!$Q$135)+(Q150*Visualisation!$Q$136)+(Q171*Visualisation!$Q$137)+(Q192*Visualisation!$Q$138)+(Q213*Visualisation!$Q$139)+(Q234*Visualisation!$Q$140)+(Q255*Visualisation!$Q$141),"-")</f>
        <v>0</v>
      </c>
      <c r="AQ258" s="202">
        <f>IFERROR((R87*Visualisation!$Q$133)+(R108*Visualisation!$Q$134)+(R129*Visualisation!$Q$135)+(R150*Visualisation!$Q$136)+(R171*Visualisation!$Q$137)+(R192*Visualisation!$Q$138)+(R213*Visualisation!$Q$139)+(R234*Visualisation!$Q$140)+(R255*Visualisation!$Q$141),"-")</f>
        <v>0</v>
      </c>
      <c r="AR258" s="21">
        <f t="shared" si="30"/>
        <v>0</v>
      </c>
      <c r="AS258" s="1"/>
      <c r="AV258" s="249"/>
      <c r="BC258" s="2"/>
      <c r="BG258" s="2"/>
      <c r="BO258" s="2"/>
      <c r="DO258" s="253"/>
    </row>
    <row r="259" spans="1:119">
      <c r="A259" s="35" t="s">
        <v>70</v>
      </c>
      <c r="B259" s="159" t="s">
        <v>83</v>
      </c>
      <c r="C259" s="163">
        <f>IF((Visualisation!$O$72-Visualisation!E$72)&gt;0,(1-(EXP(-(((Visualisation!$O$72-Visualisation!E$72)^2)/(2*($T$248^2)))))),0)</f>
        <v>0</v>
      </c>
      <c r="D259" s="163">
        <f>IF((Visualisation!$O$72-Visualisation!F$72)&gt;0,(1-(EXP(-(((Visualisation!$O$72-Visualisation!F$72)^2)/(2*($T$248^2)))))),0)</f>
        <v>0</v>
      </c>
      <c r="E259" s="163">
        <f>IF((Visualisation!$O$72-Visualisation!G$72)&gt;0,(1-(EXP(-(((Visualisation!$O$72-Visualisation!G$72)^2)/(2*($T$248^2)))))),0)</f>
        <v>0</v>
      </c>
      <c r="F259" s="163">
        <f>IF((Visualisation!$O$72-Visualisation!H$72)&gt;0,(1-(EXP(-(((Visualisation!$O$72-Visualisation!H$72)^2)/(2*($T$248^2)))))),0)</f>
        <v>0</v>
      </c>
      <c r="G259" s="163">
        <f>IF((Visualisation!$O$72-Visualisation!I$72)&gt;0,(1-(EXP(-(((Visualisation!$O$72-Visualisation!I$72)^2)/(2*($T$248^2)))))),0)</f>
        <v>0</v>
      </c>
      <c r="H259" s="163">
        <f>IF((Visualisation!$O$72-Visualisation!J$72)&gt;0,(1-(EXP(-(((Visualisation!$O$72-Visualisation!J$72)^2)/(2*($T$248^2)))))),0)</f>
        <v>0</v>
      </c>
      <c r="I259" s="163">
        <f>IF((Visualisation!$O$72-Visualisation!K$72)&gt;0,(1-(EXP(-(((Visualisation!$O$72-Visualisation!K$72)^2)/(2*($T$248^2)))))),0)</f>
        <v>0</v>
      </c>
      <c r="J259" s="163">
        <f>IF((Visualisation!$O$72-Visualisation!L$72)&gt;0,(1-(EXP(-(((Visualisation!$O$72-Visualisation!L$72)^2)/(2*($T$248^2)))))),0)</f>
        <v>0</v>
      </c>
      <c r="K259" s="163">
        <f>IF((Visualisation!$O$72-Visualisation!M$72)&gt;0,(1-(EXP(-(((Visualisation!$O$72-Visualisation!M$72)^2)/(2*($T$248^2)))))),0)</f>
        <v>0</v>
      </c>
      <c r="L259" s="163">
        <f>IF((Visualisation!$O$72-Visualisation!N$72)&gt;0,(1-(EXP(-(((Visualisation!$O$72-Visualisation!N$72)^2)/(2*($T$248^2)))))),0)</f>
        <v>0</v>
      </c>
      <c r="M259" s="163">
        <f>IF((Visualisation!$O$72-Visualisation!O$72)&gt;0,(1-(EXP(-(((Visualisation!$O$72-Visualisation!O$72)^2)/(2*($T$248^2)))))),0)</f>
        <v>0</v>
      </c>
      <c r="N259" s="163">
        <f>IF((Visualisation!$O$72-Visualisation!P$72)&gt;0,(1-(EXP(-(((Visualisation!$O$72-Visualisation!P$72)^2)/(2*($T$248^2)))))),0)</f>
        <v>0</v>
      </c>
      <c r="O259" s="163">
        <f>IF((Visualisation!$O$72-Visualisation!Q$72)&gt;0,(1-(EXP(-(((Visualisation!$O$72-Visualisation!Q$72)^2)/(2*($T$248^2)))))),0)</f>
        <v>0</v>
      </c>
      <c r="P259" s="163">
        <f>IF((Visualisation!$O$72-Visualisation!R$72)&gt;0,(1-(EXP(-(((Visualisation!$O$72-Visualisation!R$72)^2)/(2*($T$248^2)))))),0)</f>
        <v>0</v>
      </c>
      <c r="Q259" s="163">
        <f>IF((Visualisation!$O$72-Visualisation!S$72)&gt;0,(1-(EXP(-(((Visualisation!$O$72-Visualisation!S$72)^2)/(2*($T$248^2)))))),0)</f>
        <v>0</v>
      </c>
      <c r="R259" s="163">
        <f>IF((Visualisation!$O$72-Visualisation!T$72)&gt;0,(1-(EXP(-(((Visualisation!$O$72-Visualisation!T$72)^2)/(2*($T$248^2)))))),0)</f>
        <v>0</v>
      </c>
      <c r="W259" s="254"/>
      <c r="X259" s="2"/>
      <c r="Z259" s="2"/>
      <c r="AA259" s="188" t="s">
        <v>363</v>
      </c>
      <c r="AB259" s="21">
        <f>IFERROR((C88*Visualisation!$Q$133)+(C109*Visualisation!$Q$134)+(C130*Visualisation!$Q$135)+(C151*Visualisation!$Q$136)+(C172*Visualisation!$Q$137)+(C193*Visualisation!$Q$138)+(C214*Visualisation!$Q$139)+(C235*Visualisation!$Q$140)+(C256*Visualisation!$Q$141),"-")</f>
        <v>0</v>
      </c>
      <c r="AC259" s="21">
        <f>IFERROR((D88*Visualisation!$Q$133)+(D109*Visualisation!$Q$134)+(D130*Visualisation!$Q$135)+(D151*Visualisation!$Q$136)+(D172*Visualisation!$Q$137)+(D193*Visualisation!$Q$138)+(D214*Visualisation!$Q$139)+(D235*Visualisation!$Q$140)+(D256*Visualisation!$Q$141),"-")</f>
        <v>0</v>
      </c>
      <c r="AD259" s="21">
        <f>IFERROR((E88*Visualisation!$Q$133)+(E109*Visualisation!$Q$134)+(E130*Visualisation!$Q$135)+(E151*Visualisation!$Q$136)+(E172*Visualisation!$Q$137)+(E193*Visualisation!$Q$138)+(E214*Visualisation!$Q$139)+(E235*Visualisation!$Q$140)+(E256*Visualisation!$Q$141),"-")</f>
        <v>0</v>
      </c>
      <c r="AE259" s="21">
        <f>IFERROR((F88*Visualisation!$Q$133)+(F109*Visualisation!$Q$134)+(F130*Visualisation!$Q$135)+(F151*Visualisation!$Q$136)+(F172*Visualisation!$Q$137)+(F193*Visualisation!$Q$138)+(F214*Visualisation!$Q$139)+(F235*Visualisation!$Q$140)+(F256*Visualisation!$Q$141),"-")</f>
        <v>0</v>
      </c>
      <c r="AF259" s="21">
        <f>IFERROR((G88*Visualisation!$Q$133)+(G109*Visualisation!$Q$134)+(G130*Visualisation!$Q$135)+(G151*Visualisation!$Q$136)+(G172*Visualisation!$Q$137)+(G193*Visualisation!$Q$138)+(G214*Visualisation!$Q$139)+(G235*Visualisation!$Q$140)+(G256*Visualisation!$Q$141),"-")</f>
        <v>0</v>
      </c>
      <c r="AG259" s="21">
        <f>IFERROR((H88*Visualisation!$Q$133)+(H109*Visualisation!$Q$134)+(H130*Visualisation!$Q$135)+(H151*Visualisation!$Q$136)+(H172*Visualisation!$Q$137)+(H193*Visualisation!$Q$138)+(H214*Visualisation!$Q$139)+(H235*Visualisation!$Q$140)+(H256*Visualisation!$Q$141),"-")</f>
        <v>0</v>
      </c>
      <c r="AH259" s="21">
        <f>IFERROR((I88*Visualisation!$Q$133)+(I109*Visualisation!$Q$134)+(I130*Visualisation!$Q$135)+(I151*Visualisation!$Q$136)+(I172*Visualisation!$Q$137)+(I193*Visualisation!$Q$138)+(I214*Visualisation!$Q$139)+(I235*Visualisation!$Q$140)+(I256*Visualisation!$Q$141),"-")</f>
        <v>0</v>
      </c>
      <c r="AI259" s="21">
        <f>IFERROR((J88*Visualisation!$Q$133)+(J109*Visualisation!$Q$134)+(J130*Visualisation!$Q$135)+(J151*Visualisation!$Q$136)+(J172*Visualisation!$Q$137)+(J193*Visualisation!$Q$138)+(J214*Visualisation!$Q$139)+(J235*Visualisation!$Q$140)+(J256*Visualisation!$Q$141),"-")</f>
        <v>0</v>
      </c>
      <c r="AJ259" s="21">
        <f>IFERROR((K88*Visualisation!$Q$133)+(K109*Visualisation!$Q$134)+(K130*Visualisation!$Q$135)+(K151*Visualisation!$Q$136)+(K172*Visualisation!$Q$137)+(K193*Visualisation!$Q$138)+(K214*Visualisation!$Q$139)+(K235*Visualisation!$Q$140)+(K256*Visualisation!$Q$141),"-")</f>
        <v>0</v>
      </c>
      <c r="AK259" s="21">
        <f>IFERROR((L88*Visualisation!$Q$133)+(L109*Visualisation!$Q$134)+(L130*Visualisation!$Q$135)+(L151*Visualisation!$Q$136)+(L172*Visualisation!$Q$137)+(L193*Visualisation!$Q$138)+(L214*Visualisation!$Q$139)+(L235*Visualisation!$Q$140)+(L256*Visualisation!$Q$141),"-")</f>
        <v>0</v>
      </c>
      <c r="AL259" s="21">
        <f>IFERROR((M88*Visualisation!$Q$133)+(M109*Visualisation!$Q$134)+(M130*Visualisation!$Q$135)+(M151*Visualisation!$Q$136)+(M172*Visualisation!$Q$137)+(M193*Visualisation!$Q$138)+(M214*Visualisation!$Q$139)+(M235*Visualisation!$Q$140)+(M256*Visualisation!$Q$141),"-")</f>
        <v>0</v>
      </c>
      <c r="AM259" s="21">
        <f>IFERROR((N88*Visualisation!$Q$133)+(N109*Visualisation!$Q$134)+(N130*Visualisation!$Q$135)+(N151*Visualisation!$Q$136)+(N172*Visualisation!$Q$137)+(N193*Visualisation!$Q$138)+(N214*Visualisation!$Q$139)+(N235*Visualisation!$Q$140)+(N256*Visualisation!$Q$141),"-")</f>
        <v>0</v>
      </c>
      <c r="AN259" s="21">
        <f>IFERROR((O88*Visualisation!$Q$133)+(O109*Visualisation!$Q$134)+(O130*Visualisation!$Q$135)+(O151*Visualisation!$Q$136)+(O172*Visualisation!$Q$137)+(O193*Visualisation!$Q$138)+(O214*Visualisation!$Q$139)+(O235*Visualisation!$Q$140)+(O256*Visualisation!$Q$141),"-")</f>
        <v>0</v>
      </c>
      <c r="AO259" s="21">
        <f>IFERROR((P88*Visualisation!$Q$133)+(P109*Visualisation!$Q$134)+(P130*Visualisation!$Q$135)+(P151*Visualisation!$Q$136)+(P172*Visualisation!$Q$137)+(P193*Visualisation!$Q$138)+(P214*Visualisation!$Q$139)+(P235*Visualisation!$Q$140)+(P256*Visualisation!$Q$141),"-")</f>
        <v>0</v>
      </c>
      <c r="AP259" s="21">
        <f>IFERROR((Q88*Visualisation!$Q$133)+(Q109*Visualisation!$Q$134)+(Q130*Visualisation!$Q$135)+(Q151*Visualisation!$Q$136)+(Q172*Visualisation!$Q$137)+(Q193*Visualisation!$Q$138)+(Q214*Visualisation!$Q$139)+(Q235*Visualisation!$Q$140)+(Q256*Visualisation!$Q$141),"-")</f>
        <v>0</v>
      </c>
      <c r="AQ259" s="202">
        <f>IFERROR((R88*Visualisation!$Q$133)+(R109*Visualisation!$Q$134)+(R130*Visualisation!$Q$135)+(R151*Visualisation!$Q$136)+(R172*Visualisation!$Q$137)+(R193*Visualisation!$Q$138)+(R214*Visualisation!$Q$139)+(R235*Visualisation!$Q$140)+(R256*Visualisation!$Q$141),"-")</f>
        <v>0</v>
      </c>
      <c r="AR259" s="21">
        <f t="shared" si="30"/>
        <v>0</v>
      </c>
      <c r="AS259" s="1"/>
      <c r="AV259" s="249"/>
      <c r="BC259" s="2"/>
      <c r="BG259" s="2"/>
      <c r="BO259" s="2"/>
      <c r="DO259" s="253"/>
    </row>
    <row r="260" spans="1:119">
      <c r="A260" s="35" t="s">
        <v>338</v>
      </c>
      <c r="B260" s="159" t="s">
        <v>84</v>
      </c>
      <c r="C260" s="163">
        <f>IF((Visualisation!$P$72-Visualisation!E$72)&gt;0,(1-(EXP(-(((Visualisation!$P$72-Visualisation!E$72)^2)/(2*($T$248^2)))))),0)</f>
        <v>0.80210130091638532</v>
      </c>
      <c r="D260" s="163">
        <f>IF((Visualisation!$P$72-Visualisation!F$72)&gt;0,(1-(EXP(-(((Visualisation!$P$72-Visualisation!F$72)^2)/(2*($T$248^2)))))),0)</f>
        <v>0.80210130091638532</v>
      </c>
      <c r="E260" s="163">
        <f>IF((Visualisation!$P$72-Visualisation!G$72)&gt;0,(1-(EXP(-(((Visualisation!$P$72-Visualisation!G$72)^2)/(2*($T$248^2)))))),0)</f>
        <v>0</v>
      </c>
      <c r="F260" s="163">
        <f>IF((Visualisation!$P$72-Visualisation!H$72)&gt;0,(1-(EXP(-(((Visualisation!$P$72-Visualisation!H$72)^2)/(2*($T$248^2)))))),0)</f>
        <v>0.80210130091638532</v>
      </c>
      <c r="G260" s="163">
        <f>IF((Visualisation!$P$72-Visualisation!I$72)&gt;0,(1-(EXP(-(((Visualisation!$P$72-Visualisation!I$72)^2)/(2*($T$248^2)))))),0)</f>
        <v>0.80210130091638532</v>
      </c>
      <c r="H260" s="163">
        <f>IF((Visualisation!$P$72-Visualisation!J$72)&gt;0,(1-(EXP(-(((Visualisation!$P$72-Visualisation!J$72)^2)/(2*($T$248^2)))))),0)</f>
        <v>0</v>
      </c>
      <c r="I260" s="163">
        <f>IF((Visualisation!$P$72-Visualisation!K$72)&gt;0,(1-(EXP(-(((Visualisation!$P$72-Visualisation!K$72)^2)/(2*($T$248^2)))))),0)</f>
        <v>0.80210130091638532</v>
      </c>
      <c r="J260" s="163">
        <f>IF((Visualisation!$P$72-Visualisation!L$72)&gt;0,(1-(EXP(-(((Visualisation!$P$72-Visualisation!L$72)^2)/(2*($T$248^2)))))),0)</f>
        <v>0.80210130091638532</v>
      </c>
      <c r="K260" s="163">
        <f>IF((Visualisation!$P$72-Visualisation!M$72)&gt;0,(1-(EXP(-(((Visualisation!$P$72-Visualisation!M$72)^2)/(2*($T$248^2)))))),0)</f>
        <v>0</v>
      </c>
      <c r="L260" s="163">
        <f>IF((Visualisation!$P$72-Visualisation!N$72)&gt;0,(1-(EXP(-(((Visualisation!$P$72-Visualisation!N$72)^2)/(2*($T$248^2)))))),0)</f>
        <v>0.80210130091638532</v>
      </c>
      <c r="M260" s="163">
        <f>IF((Visualisation!$P$72-Visualisation!O$72)&gt;0,(1-(EXP(-(((Visualisation!$P$72-Visualisation!O$72)^2)/(2*($T$248^2)))))),0)</f>
        <v>0.80210130091638532</v>
      </c>
      <c r="N260" s="163">
        <f>IF((Visualisation!$P$72-Visualisation!P$72)&gt;0,(1-(EXP(-(((Visualisation!$P$72-Visualisation!P$72)^2)/(2*($T$248^2)))))),0)</f>
        <v>0</v>
      </c>
      <c r="O260" s="163">
        <f>IF((Visualisation!$P$72-Visualisation!Q$72)&gt;0,(1-(EXP(-(((Visualisation!$P$72-Visualisation!Q$72)^2)/(2*($T$248^2)))))),0)</f>
        <v>0</v>
      </c>
      <c r="P260" s="163">
        <f>IF((Visualisation!$P$72-Visualisation!R$72)&gt;0,(1-(EXP(-(((Visualisation!$P$72-Visualisation!R$72)^2)/(2*($T$248^2)))))),0)</f>
        <v>0.80210130091638532</v>
      </c>
      <c r="Q260" s="163">
        <f>IF((Visualisation!$P$72-Visualisation!S$72)&gt;0,(1-(EXP(-(((Visualisation!$P$72-Visualisation!S$72)^2)/(2*($T$248^2)))))),0)</f>
        <v>0</v>
      </c>
      <c r="R260" s="163">
        <f>IF((Visualisation!$P$72-Visualisation!T$72)&gt;0,(1-(EXP(-(((Visualisation!$P$72-Visualisation!T$72)^2)/(2*($T$248^2)))))),0)</f>
        <v>0</v>
      </c>
      <c r="W260" s="254"/>
      <c r="X260" s="2"/>
      <c r="Z260" s="2"/>
      <c r="AA260" s="188" t="s">
        <v>364</v>
      </c>
      <c r="AB260" s="21">
        <f>IFERROR((C89*Visualisation!$Q$133)+(C110*Visualisation!$Q$134)+(C131*Visualisation!$Q$135)+(C152*Visualisation!$Q$136)+(C173*Visualisation!$Q$137)+(C194*Visualisation!$Q$138)+(C215*Visualisation!$Q$139)+(C236*Visualisation!$Q$140)+(C257*Visualisation!$Q$141),"-")</f>
        <v>0</v>
      </c>
      <c r="AC260" s="21">
        <f>IFERROR((D89*Visualisation!$Q$133)+(D110*Visualisation!$Q$134)+(D131*Visualisation!$Q$135)+(D152*Visualisation!$Q$136)+(D173*Visualisation!$Q$137)+(D194*Visualisation!$Q$138)+(D215*Visualisation!$Q$139)+(D236*Visualisation!$Q$140)+(D257*Visualisation!$Q$141),"-")</f>
        <v>0</v>
      </c>
      <c r="AD260" s="21">
        <f>IFERROR((E89*Visualisation!$Q$133)+(E110*Visualisation!$Q$134)+(E131*Visualisation!$Q$135)+(E152*Visualisation!$Q$136)+(E173*Visualisation!$Q$137)+(E194*Visualisation!$Q$138)+(E215*Visualisation!$Q$139)+(E236*Visualisation!$Q$140)+(E257*Visualisation!$Q$141),"-")</f>
        <v>0</v>
      </c>
      <c r="AE260" s="21">
        <f>IFERROR((F89*Visualisation!$Q$133)+(F110*Visualisation!$Q$134)+(F131*Visualisation!$Q$135)+(F152*Visualisation!$Q$136)+(F173*Visualisation!$Q$137)+(F194*Visualisation!$Q$138)+(F215*Visualisation!$Q$139)+(F236*Visualisation!$Q$140)+(F257*Visualisation!$Q$141),"-")</f>
        <v>0</v>
      </c>
      <c r="AF260" s="21">
        <f>IFERROR((G89*Visualisation!$Q$133)+(G110*Visualisation!$Q$134)+(G131*Visualisation!$Q$135)+(G152*Visualisation!$Q$136)+(G173*Visualisation!$Q$137)+(G194*Visualisation!$Q$138)+(G215*Visualisation!$Q$139)+(G236*Visualisation!$Q$140)+(G257*Visualisation!$Q$141),"-")</f>
        <v>0</v>
      </c>
      <c r="AG260" s="21">
        <f>IFERROR((H89*Visualisation!$Q$133)+(H110*Visualisation!$Q$134)+(H131*Visualisation!$Q$135)+(H152*Visualisation!$Q$136)+(H173*Visualisation!$Q$137)+(H194*Visualisation!$Q$138)+(H215*Visualisation!$Q$139)+(H236*Visualisation!$Q$140)+(H257*Visualisation!$Q$141),"-")</f>
        <v>0</v>
      </c>
      <c r="AH260" s="21">
        <f>IFERROR((I89*Visualisation!$Q$133)+(I110*Visualisation!$Q$134)+(I131*Visualisation!$Q$135)+(I152*Visualisation!$Q$136)+(I173*Visualisation!$Q$137)+(I194*Visualisation!$Q$138)+(I215*Visualisation!$Q$139)+(I236*Visualisation!$Q$140)+(I257*Visualisation!$Q$141),"-")</f>
        <v>0</v>
      </c>
      <c r="AI260" s="21">
        <f>IFERROR((J89*Visualisation!$Q$133)+(J110*Visualisation!$Q$134)+(J131*Visualisation!$Q$135)+(J152*Visualisation!$Q$136)+(J173*Visualisation!$Q$137)+(J194*Visualisation!$Q$138)+(J215*Visualisation!$Q$139)+(J236*Visualisation!$Q$140)+(J257*Visualisation!$Q$141),"-")</f>
        <v>0</v>
      </c>
      <c r="AJ260" s="21">
        <f>IFERROR((K89*Visualisation!$Q$133)+(K110*Visualisation!$Q$134)+(K131*Visualisation!$Q$135)+(K152*Visualisation!$Q$136)+(K173*Visualisation!$Q$137)+(K194*Visualisation!$Q$138)+(K215*Visualisation!$Q$139)+(K236*Visualisation!$Q$140)+(K257*Visualisation!$Q$141),"-")</f>
        <v>0</v>
      </c>
      <c r="AK260" s="21">
        <f>IFERROR((L89*Visualisation!$Q$133)+(L110*Visualisation!$Q$134)+(L131*Visualisation!$Q$135)+(L152*Visualisation!$Q$136)+(L173*Visualisation!$Q$137)+(L194*Visualisation!$Q$138)+(L215*Visualisation!$Q$139)+(L236*Visualisation!$Q$140)+(L257*Visualisation!$Q$141),"-")</f>
        <v>0</v>
      </c>
      <c r="AL260" s="21">
        <f>IFERROR((M89*Visualisation!$Q$133)+(M110*Visualisation!$Q$134)+(M131*Visualisation!$Q$135)+(M152*Visualisation!$Q$136)+(M173*Visualisation!$Q$137)+(M194*Visualisation!$Q$138)+(M215*Visualisation!$Q$139)+(M236*Visualisation!$Q$140)+(M257*Visualisation!$Q$141),"-")</f>
        <v>0</v>
      </c>
      <c r="AM260" s="21">
        <f>IFERROR((N89*Visualisation!$Q$133)+(N110*Visualisation!$Q$134)+(N131*Visualisation!$Q$135)+(N152*Visualisation!$Q$136)+(N173*Visualisation!$Q$137)+(N194*Visualisation!$Q$138)+(N215*Visualisation!$Q$139)+(N236*Visualisation!$Q$140)+(N257*Visualisation!$Q$141),"-")</f>
        <v>0</v>
      </c>
      <c r="AN260" s="21">
        <f>IFERROR((O89*Visualisation!$Q$133)+(O110*Visualisation!$Q$134)+(O131*Visualisation!$Q$135)+(O152*Visualisation!$Q$136)+(O173*Visualisation!$Q$137)+(O194*Visualisation!$Q$138)+(O215*Visualisation!$Q$139)+(O236*Visualisation!$Q$140)+(O257*Visualisation!$Q$141),"-")</f>
        <v>0</v>
      </c>
      <c r="AO260" s="21">
        <f>IFERROR((P89*Visualisation!$Q$133)+(P110*Visualisation!$Q$134)+(P131*Visualisation!$Q$135)+(P152*Visualisation!$Q$136)+(P173*Visualisation!$Q$137)+(P194*Visualisation!$Q$138)+(P215*Visualisation!$Q$139)+(P236*Visualisation!$Q$140)+(P257*Visualisation!$Q$141),"-")</f>
        <v>0</v>
      </c>
      <c r="AP260" s="21">
        <f>IFERROR((Q89*Visualisation!$Q$133)+(Q110*Visualisation!$Q$134)+(Q131*Visualisation!$Q$135)+(Q152*Visualisation!$Q$136)+(Q173*Visualisation!$Q$137)+(Q194*Visualisation!$Q$138)+(Q215*Visualisation!$Q$139)+(Q236*Visualisation!$Q$140)+(Q257*Visualisation!$Q$141),"-")</f>
        <v>0</v>
      </c>
      <c r="AQ260" s="202">
        <f>IFERROR((R89*Visualisation!$Q$133)+(R110*Visualisation!$Q$134)+(R131*Visualisation!$Q$135)+(R152*Visualisation!$Q$136)+(R173*Visualisation!$Q$137)+(R194*Visualisation!$Q$138)+(R215*Visualisation!$Q$139)+(R236*Visualisation!$Q$140)+(R257*Visualisation!$Q$141),"-")</f>
        <v>0</v>
      </c>
      <c r="AR260" s="21">
        <f t="shared" si="30"/>
        <v>0</v>
      </c>
      <c r="AS260" s="1"/>
      <c r="AV260" s="249"/>
      <c r="BC260" s="2"/>
      <c r="BO260" s="2"/>
      <c r="DO260" s="253"/>
    </row>
    <row r="261" spans="1:119">
      <c r="A261" s="35" t="s">
        <v>89</v>
      </c>
      <c r="B261" s="159" t="s">
        <v>85</v>
      </c>
      <c r="C261" s="163">
        <f>IF((Visualisation!$Q$72-Visualisation!E$72)&gt;0,(1-(EXP(-(((Visualisation!$Q$72-Visualisation!E$72)^2)/(2*($T$248^2)))))),0)</f>
        <v>0.98889100346175773</v>
      </c>
      <c r="D261" s="163">
        <f>IF((Visualisation!$Q$72-Visualisation!F$72)&gt;0,(1-(EXP(-(((Visualisation!$Q$72-Visualisation!F$72)^2)/(2*($T$248^2)))))),0)</f>
        <v>0.98889100346175773</v>
      </c>
      <c r="E261" s="163">
        <f>IF((Visualisation!$Q$72-Visualisation!G$72)&gt;0,(1-(EXP(-(((Visualisation!$Q$72-Visualisation!G$72)^2)/(2*($T$248^2)))))),0)</f>
        <v>0.51324774404002826</v>
      </c>
      <c r="F261" s="163">
        <f>IF((Visualisation!$Q$72-Visualisation!H$72)&gt;0,(1-(EXP(-(((Visualisation!$Q$72-Visualisation!H$72)^2)/(2*($T$248^2)))))),0)</f>
        <v>0.98889100346175773</v>
      </c>
      <c r="G261" s="163">
        <f>IF((Visualisation!$Q$72-Visualisation!I$72)&gt;0,(1-(EXP(-(((Visualisation!$Q$72-Visualisation!I$72)^2)/(2*($T$248^2)))))),0)</f>
        <v>0.98889100346175773</v>
      </c>
      <c r="H261" s="163">
        <f>IF((Visualisation!$Q$72-Visualisation!J$72)&gt;0,(1-(EXP(-(((Visualisation!$Q$72-Visualisation!J$72)^2)/(2*($T$248^2)))))),0)</f>
        <v>0.51324774404002826</v>
      </c>
      <c r="I261" s="163">
        <f>IF((Visualisation!$Q$72-Visualisation!K$72)&gt;0,(1-(EXP(-(((Visualisation!$Q$72-Visualisation!K$72)^2)/(2*($T$248^2)))))),0)</f>
        <v>0.98889100346175773</v>
      </c>
      <c r="J261" s="163">
        <f>IF((Visualisation!$Q$72-Visualisation!L$72)&gt;0,(1-(EXP(-(((Visualisation!$Q$72-Visualisation!L$72)^2)/(2*($T$248^2)))))),0)</f>
        <v>0.98889100346175773</v>
      </c>
      <c r="K261" s="163">
        <f>IF((Visualisation!$Q$72-Visualisation!M$72)&gt;0,(1-(EXP(-(((Visualisation!$Q$72-Visualisation!M$72)^2)/(2*($T$248^2)))))),0)</f>
        <v>0.51324774404002826</v>
      </c>
      <c r="L261" s="163">
        <f>IF((Visualisation!$Q$72-Visualisation!N$72)&gt;0,(1-(EXP(-(((Visualisation!$Q$72-Visualisation!N$72)^2)/(2*($T$248^2)))))),0)</f>
        <v>0.98889100346175773</v>
      </c>
      <c r="M261" s="163">
        <f>IF((Visualisation!$Q$72-Visualisation!O$72)&gt;0,(1-(EXP(-(((Visualisation!$Q$72-Visualisation!O$72)^2)/(2*($T$248^2)))))),0)</f>
        <v>0.98889100346175773</v>
      </c>
      <c r="N261" s="163">
        <f>IF((Visualisation!$Q$72-Visualisation!P$72)&gt;0,(1-(EXP(-(((Visualisation!$Q$72-Visualisation!P$72)^2)/(2*($T$248^2)))))),0)</f>
        <v>0.51324774404002826</v>
      </c>
      <c r="O261" s="163">
        <f>IF((Visualisation!$Q$72-Visualisation!Q$72)&gt;0,(1-(EXP(-(((Visualisation!$Q$72-Visualisation!Q$72)^2)/(2*($T$248^2)))))),0)</f>
        <v>0</v>
      </c>
      <c r="P261" s="163">
        <f>IF((Visualisation!$Q$72-Visualisation!R$72)&gt;0,(1-(EXP(-(((Visualisation!$Q$72-Visualisation!R$72)^2)/(2*($T$248^2)))))),0)</f>
        <v>0.98889100346175773</v>
      </c>
      <c r="Q261" s="163">
        <f>IF((Visualisation!$Q$72-Visualisation!S$72)&gt;0,(1-(EXP(-(((Visualisation!$Q$72-Visualisation!S$72)^2)/(2*($T$248^2)))))),0)</f>
        <v>0.164729788588728</v>
      </c>
      <c r="R261" s="163">
        <f>IF((Visualisation!$Q$72-Visualisation!T$72)&gt;0,(1-(EXP(-(((Visualisation!$Q$72-Visualisation!T$72)^2)/(2*($T$248^2)))))),0)</f>
        <v>0</v>
      </c>
      <c r="W261" s="254"/>
      <c r="X261" s="2"/>
      <c r="Z261" s="2"/>
      <c r="AA261" s="188" t="s">
        <v>365</v>
      </c>
      <c r="AB261" s="21">
        <f>IFERROR((C90*Visualisation!$Q$133)+(C111*Visualisation!$Q$134)+(C132*Visualisation!$Q$135)+(C153*Visualisation!$Q$136)+(C174*Visualisation!$Q$137)+(C195*Visualisation!$Q$138)+(C216*Visualisation!$Q$139)+(C237*Visualisation!$Q$140)+(C258*Visualisation!$Q$141),"-")</f>
        <v>0</v>
      </c>
      <c r="AC261" s="21">
        <f>IFERROR((D90*Visualisation!$Q$133)+(D111*Visualisation!$Q$134)+(D132*Visualisation!$Q$135)+(D153*Visualisation!$Q$136)+(D174*Visualisation!$Q$137)+(D195*Visualisation!$Q$138)+(D216*Visualisation!$Q$139)+(D237*Visualisation!$Q$140)+(D258*Visualisation!$Q$141),"-")</f>
        <v>0</v>
      </c>
      <c r="AD261" s="21">
        <f>IFERROR((E90*Visualisation!$Q$133)+(E111*Visualisation!$Q$134)+(E132*Visualisation!$Q$135)+(E153*Visualisation!$Q$136)+(E174*Visualisation!$Q$137)+(E195*Visualisation!$Q$138)+(E216*Visualisation!$Q$139)+(E237*Visualisation!$Q$140)+(E258*Visualisation!$Q$141),"-")</f>
        <v>0</v>
      </c>
      <c r="AE261" s="21">
        <f>IFERROR((F90*Visualisation!$Q$133)+(F111*Visualisation!$Q$134)+(F132*Visualisation!$Q$135)+(F153*Visualisation!$Q$136)+(F174*Visualisation!$Q$137)+(F195*Visualisation!$Q$138)+(F216*Visualisation!$Q$139)+(F237*Visualisation!$Q$140)+(F258*Visualisation!$Q$141),"-")</f>
        <v>0</v>
      </c>
      <c r="AF261" s="21">
        <f>IFERROR((G90*Visualisation!$Q$133)+(G111*Visualisation!$Q$134)+(G132*Visualisation!$Q$135)+(G153*Visualisation!$Q$136)+(G174*Visualisation!$Q$137)+(G195*Visualisation!$Q$138)+(G216*Visualisation!$Q$139)+(G237*Visualisation!$Q$140)+(G258*Visualisation!$Q$141),"-")</f>
        <v>0</v>
      </c>
      <c r="AG261" s="21">
        <f>IFERROR((H90*Visualisation!$Q$133)+(H111*Visualisation!$Q$134)+(H132*Visualisation!$Q$135)+(H153*Visualisation!$Q$136)+(H174*Visualisation!$Q$137)+(H195*Visualisation!$Q$138)+(H216*Visualisation!$Q$139)+(H237*Visualisation!$Q$140)+(H258*Visualisation!$Q$141),"-")</f>
        <v>0</v>
      </c>
      <c r="AH261" s="21">
        <f>IFERROR((I90*Visualisation!$Q$133)+(I111*Visualisation!$Q$134)+(I132*Visualisation!$Q$135)+(I153*Visualisation!$Q$136)+(I174*Visualisation!$Q$137)+(I195*Visualisation!$Q$138)+(I216*Visualisation!$Q$139)+(I237*Visualisation!$Q$140)+(I258*Visualisation!$Q$141),"-")</f>
        <v>0</v>
      </c>
      <c r="AI261" s="21">
        <f>IFERROR((J90*Visualisation!$Q$133)+(J111*Visualisation!$Q$134)+(J132*Visualisation!$Q$135)+(J153*Visualisation!$Q$136)+(J174*Visualisation!$Q$137)+(J195*Visualisation!$Q$138)+(J216*Visualisation!$Q$139)+(J237*Visualisation!$Q$140)+(J258*Visualisation!$Q$141),"-")</f>
        <v>0</v>
      </c>
      <c r="AJ261" s="21">
        <f>IFERROR((K90*Visualisation!$Q$133)+(K111*Visualisation!$Q$134)+(K132*Visualisation!$Q$135)+(K153*Visualisation!$Q$136)+(K174*Visualisation!$Q$137)+(K195*Visualisation!$Q$138)+(K216*Visualisation!$Q$139)+(K237*Visualisation!$Q$140)+(K258*Visualisation!$Q$141),"-")</f>
        <v>0</v>
      </c>
      <c r="AK261" s="21">
        <f>IFERROR((L90*Visualisation!$Q$133)+(L111*Visualisation!$Q$134)+(L132*Visualisation!$Q$135)+(L153*Visualisation!$Q$136)+(L174*Visualisation!$Q$137)+(L195*Visualisation!$Q$138)+(L216*Visualisation!$Q$139)+(L237*Visualisation!$Q$140)+(L258*Visualisation!$Q$141),"-")</f>
        <v>0</v>
      </c>
      <c r="AL261" s="21">
        <f>IFERROR((M90*Visualisation!$Q$133)+(M111*Visualisation!$Q$134)+(M132*Visualisation!$Q$135)+(M153*Visualisation!$Q$136)+(M174*Visualisation!$Q$137)+(M195*Visualisation!$Q$138)+(M216*Visualisation!$Q$139)+(M237*Visualisation!$Q$140)+(M258*Visualisation!$Q$141),"-")</f>
        <v>0</v>
      </c>
      <c r="AM261" s="21">
        <f>IFERROR((N90*Visualisation!$Q$133)+(N111*Visualisation!$Q$134)+(N132*Visualisation!$Q$135)+(N153*Visualisation!$Q$136)+(N174*Visualisation!$Q$137)+(N195*Visualisation!$Q$138)+(N216*Visualisation!$Q$139)+(N237*Visualisation!$Q$140)+(N258*Visualisation!$Q$141),"-")</f>
        <v>0</v>
      </c>
      <c r="AN261" s="21">
        <f>IFERROR((O90*Visualisation!$Q$133)+(O111*Visualisation!$Q$134)+(O132*Visualisation!$Q$135)+(O153*Visualisation!$Q$136)+(O174*Visualisation!$Q$137)+(O195*Visualisation!$Q$138)+(O216*Visualisation!$Q$139)+(O237*Visualisation!$Q$140)+(O258*Visualisation!$Q$141),"-")</f>
        <v>0</v>
      </c>
      <c r="AO261" s="21">
        <f>IFERROR((P90*Visualisation!$Q$133)+(P111*Visualisation!$Q$134)+(P132*Visualisation!$Q$135)+(P153*Visualisation!$Q$136)+(P174*Visualisation!$Q$137)+(P195*Visualisation!$Q$138)+(P216*Visualisation!$Q$139)+(P237*Visualisation!$Q$140)+(P258*Visualisation!$Q$141),"-")</f>
        <v>0</v>
      </c>
      <c r="AP261" s="21">
        <f>IFERROR((Q90*Visualisation!$Q$133)+(Q111*Visualisation!$Q$134)+(Q132*Visualisation!$Q$135)+(Q153*Visualisation!$Q$136)+(Q174*Visualisation!$Q$137)+(Q195*Visualisation!$Q$138)+(Q216*Visualisation!$Q$139)+(Q237*Visualisation!$Q$140)+(Q258*Visualisation!$Q$141),"-")</f>
        <v>0</v>
      </c>
      <c r="AQ261" s="202">
        <f>IFERROR((R90*Visualisation!$Q$133)+(R111*Visualisation!$Q$134)+(R132*Visualisation!$Q$135)+(R153*Visualisation!$Q$136)+(R174*Visualisation!$Q$137)+(R195*Visualisation!$Q$138)+(R216*Visualisation!$Q$139)+(R237*Visualisation!$Q$140)+(R258*Visualisation!$Q$141),"-")</f>
        <v>0</v>
      </c>
      <c r="AR261" s="21">
        <f t="shared" si="30"/>
        <v>0</v>
      </c>
      <c r="AS261" s="1"/>
      <c r="AV261" s="249"/>
      <c r="BC261" s="2"/>
      <c r="BO261" s="2"/>
      <c r="DO261" s="253"/>
    </row>
    <row r="262" spans="1:119">
      <c r="A262" s="35" t="s">
        <v>88</v>
      </c>
      <c r="B262" s="159" t="s">
        <v>303</v>
      </c>
      <c r="C262" s="163">
        <f>IF((Visualisation!$R$72-Visualisation!E$72)&gt;0,(1-(EXP(-(((Visualisation!$R$72-Visualisation!E$72)^2)/(2*($T$248^2)))))),0)</f>
        <v>0</v>
      </c>
      <c r="D262" s="163">
        <f>IF((Visualisation!$R$72-Visualisation!F$72)&gt;0,(1-(EXP(-(((Visualisation!$R$72-Visualisation!F$72)^2)/(2*($T$248^2)))))),0)</f>
        <v>0</v>
      </c>
      <c r="E262" s="163">
        <f>IF((Visualisation!$R$72-Visualisation!G$72)&gt;0,(1-(EXP(-(((Visualisation!$R$72-Visualisation!G$72)^2)/(2*($T$248^2)))))),0)</f>
        <v>0</v>
      </c>
      <c r="F262" s="163">
        <f>IF((Visualisation!$R$72-Visualisation!H$72)&gt;0,(1-(EXP(-(((Visualisation!$R$72-Visualisation!H$72)^2)/(2*($T$248^2)))))),0)</f>
        <v>0</v>
      </c>
      <c r="G262" s="163">
        <f>IF((Visualisation!$R$72-Visualisation!I$72)&gt;0,(1-(EXP(-(((Visualisation!$R$72-Visualisation!I$72)^2)/(2*($T$248^2)))))),0)</f>
        <v>0</v>
      </c>
      <c r="H262" s="163">
        <f>IF((Visualisation!$R$72-Visualisation!J$72)&gt;0,(1-(EXP(-(((Visualisation!$R$72-Visualisation!J$72)^2)/(2*($T$248^2)))))),0)</f>
        <v>0</v>
      </c>
      <c r="I262" s="163">
        <f>IF((Visualisation!$R$72-Visualisation!K$72)&gt;0,(1-(EXP(-(((Visualisation!$R$72-Visualisation!K$72)^2)/(2*($T$248^2)))))),0)</f>
        <v>0</v>
      </c>
      <c r="J262" s="163">
        <f>IF((Visualisation!$R$72-Visualisation!L$72)&gt;0,(1-(EXP(-(((Visualisation!$R$72-Visualisation!L$72)^2)/(2*($T$248^2)))))),0)</f>
        <v>0</v>
      </c>
      <c r="K262" s="163">
        <f>IF((Visualisation!$R$72-Visualisation!M$72)&gt;0,(1-(EXP(-(((Visualisation!$R$72-Visualisation!M$72)^2)/(2*($T$248^2)))))),0)</f>
        <v>0</v>
      </c>
      <c r="L262" s="163">
        <f>IF((Visualisation!$R$72-Visualisation!N$72)&gt;0,(1-(EXP(-(((Visualisation!$R$72-Visualisation!N$72)^2)/(2*($T$248^2)))))),0)</f>
        <v>0</v>
      </c>
      <c r="M262" s="163">
        <f>IF((Visualisation!$R$72-Visualisation!O$72)&gt;0,(1-(EXP(-(((Visualisation!$R$72-Visualisation!O$72)^2)/(2*($T$248^2)))))),0)</f>
        <v>0</v>
      </c>
      <c r="N262" s="163">
        <f>IF((Visualisation!$R$72-Visualisation!P$72)&gt;0,(1-(EXP(-(((Visualisation!$R$72-Visualisation!P$72)^2)/(2*($T$248^2)))))),0)</f>
        <v>0</v>
      </c>
      <c r="O262" s="163">
        <f>IF((Visualisation!$R$72-Visualisation!Q$72)&gt;0,(1-(EXP(-(((Visualisation!$R$72-Visualisation!Q$72)^2)/(2*($T$248^2)))))),0)</f>
        <v>0</v>
      </c>
      <c r="P262" s="163">
        <f>IF((Visualisation!$R$72-Visualisation!R$72)&gt;0,(1-(EXP(-(((Visualisation!$R$72-Visualisation!R$72)^2)/(2*($T$248^2)))))),0)</f>
        <v>0</v>
      </c>
      <c r="Q262" s="163">
        <f>IF((Visualisation!$R$72-Visualisation!S$72)&gt;0,(1-(EXP(-(((Visualisation!$R$72-Visualisation!S$72)^2)/(2*($T$248^2)))))),0)</f>
        <v>0</v>
      </c>
      <c r="R262" s="163">
        <f>IF((Visualisation!$R$72-Visualisation!T$72)&gt;0,(1-(EXP(-(((Visualisation!$R$72-Visualisation!T$72)^2)/(2*($T$248^2)))))),0)</f>
        <v>0</v>
      </c>
      <c r="W262" s="254"/>
      <c r="X262" s="2"/>
      <c r="Z262" s="2"/>
      <c r="AA262" s="188" t="s">
        <v>366</v>
      </c>
      <c r="AB262" s="21">
        <f>IFERROR((C91*Visualisation!$Q$133)+(C112*Visualisation!$Q$134)+(C133*Visualisation!$Q$135)+(C154*Visualisation!$Q$136)+(C175*Visualisation!$Q$137)+(C196*Visualisation!$Q$138)+(C217*Visualisation!$Q$139)+(C238*Visualisation!$Q$140)+(C259*Visualisation!$Q$141),"-")</f>
        <v>0</v>
      </c>
      <c r="AC262" s="21">
        <f>IFERROR((D91*Visualisation!$Q$133)+(D112*Visualisation!$Q$134)+(D133*Visualisation!$Q$135)+(D154*Visualisation!$Q$136)+(D175*Visualisation!$Q$137)+(D196*Visualisation!$Q$138)+(D217*Visualisation!$Q$139)+(D238*Visualisation!$Q$140)+(D259*Visualisation!$Q$141),"-")</f>
        <v>0</v>
      </c>
      <c r="AD262" s="21">
        <f>IFERROR((E91*Visualisation!$Q$133)+(E112*Visualisation!$Q$134)+(E133*Visualisation!$Q$135)+(E154*Visualisation!$Q$136)+(E175*Visualisation!$Q$137)+(E196*Visualisation!$Q$138)+(E217*Visualisation!$Q$139)+(E238*Visualisation!$Q$140)+(E259*Visualisation!$Q$141),"-")</f>
        <v>0</v>
      </c>
      <c r="AE262" s="21">
        <f>IFERROR((F91*Visualisation!$Q$133)+(F112*Visualisation!$Q$134)+(F133*Visualisation!$Q$135)+(F154*Visualisation!$Q$136)+(F175*Visualisation!$Q$137)+(F196*Visualisation!$Q$138)+(F217*Visualisation!$Q$139)+(F238*Visualisation!$Q$140)+(F259*Visualisation!$Q$141),"-")</f>
        <v>0</v>
      </c>
      <c r="AF262" s="21">
        <f>IFERROR((G91*Visualisation!$Q$133)+(G112*Visualisation!$Q$134)+(G133*Visualisation!$Q$135)+(G154*Visualisation!$Q$136)+(G175*Visualisation!$Q$137)+(G196*Visualisation!$Q$138)+(G217*Visualisation!$Q$139)+(G238*Visualisation!$Q$140)+(G259*Visualisation!$Q$141),"-")</f>
        <v>0</v>
      </c>
      <c r="AG262" s="21">
        <f>IFERROR((H91*Visualisation!$Q$133)+(H112*Visualisation!$Q$134)+(H133*Visualisation!$Q$135)+(H154*Visualisation!$Q$136)+(H175*Visualisation!$Q$137)+(H196*Visualisation!$Q$138)+(H217*Visualisation!$Q$139)+(H238*Visualisation!$Q$140)+(H259*Visualisation!$Q$141),"-")</f>
        <v>0</v>
      </c>
      <c r="AH262" s="21">
        <f>IFERROR((I91*Visualisation!$Q$133)+(I112*Visualisation!$Q$134)+(I133*Visualisation!$Q$135)+(I154*Visualisation!$Q$136)+(I175*Visualisation!$Q$137)+(I196*Visualisation!$Q$138)+(I217*Visualisation!$Q$139)+(I238*Visualisation!$Q$140)+(I259*Visualisation!$Q$141),"-")</f>
        <v>0</v>
      </c>
      <c r="AI262" s="21">
        <f>IFERROR((J91*Visualisation!$Q$133)+(J112*Visualisation!$Q$134)+(J133*Visualisation!$Q$135)+(J154*Visualisation!$Q$136)+(J175*Visualisation!$Q$137)+(J196*Visualisation!$Q$138)+(J217*Visualisation!$Q$139)+(J238*Visualisation!$Q$140)+(J259*Visualisation!$Q$141),"-")</f>
        <v>0</v>
      </c>
      <c r="AJ262" s="21">
        <f>IFERROR((K91*Visualisation!$Q$133)+(K112*Visualisation!$Q$134)+(K133*Visualisation!$Q$135)+(K154*Visualisation!$Q$136)+(K175*Visualisation!$Q$137)+(K196*Visualisation!$Q$138)+(K217*Visualisation!$Q$139)+(K238*Visualisation!$Q$140)+(K259*Visualisation!$Q$141),"-")</f>
        <v>0</v>
      </c>
      <c r="AK262" s="21">
        <f>IFERROR((L91*Visualisation!$Q$133)+(L112*Visualisation!$Q$134)+(L133*Visualisation!$Q$135)+(L154*Visualisation!$Q$136)+(L175*Visualisation!$Q$137)+(L196*Visualisation!$Q$138)+(L217*Visualisation!$Q$139)+(L238*Visualisation!$Q$140)+(L259*Visualisation!$Q$141),"-")</f>
        <v>0</v>
      </c>
      <c r="AL262" s="21">
        <f>IFERROR((M91*Visualisation!$Q$133)+(M112*Visualisation!$Q$134)+(M133*Visualisation!$Q$135)+(M154*Visualisation!$Q$136)+(M175*Visualisation!$Q$137)+(M196*Visualisation!$Q$138)+(M217*Visualisation!$Q$139)+(M238*Visualisation!$Q$140)+(M259*Visualisation!$Q$141),"-")</f>
        <v>0</v>
      </c>
      <c r="AM262" s="21">
        <f>IFERROR((N91*Visualisation!$Q$133)+(N112*Visualisation!$Q$134)+(N133*Visualisation!$Q$135)+(N154*Visualisation!$Q$136)+(N175*Visualisation!$Q$137)+(N196*Visualisation!$Q$138)+(N217*Visualisation!$Q$139)+(N238*Visualisation!$Q$140)+(N259*Visualisation!$Q$141),"-")</f>
        <v>0</v>
      </c>
      <c r="AN262" s="21">
        <f>IFERROR((O91*Visualisation!$Q$133)+(O112*Visualisation!$Q$134)+(O133*Visualisation!$Q$135)+(O154*Visualisation!$Q$136)+(O175*Visualisation!$Q$137)+(O196*Visualisation!$Q$138)+(O217*Visualisation!$Q$139)+(O238*Visualisation!$Q$140)+(O259*Visualisation!$Q$141),"-")</f>
        <v>0</v>
      </c>
      <c r="AO262" s="21">
        <f>IFERROR((P91*Visualisation!$Q$133)+(P112*Visualisation!$Q$134)+(P133*Visualisation!$Q$135)+(P154*Visualisation!$Q$136)+(P175*Visualisation!$Q$137)+(P196*Visualisation!$Q$138)+(P217*Visualisation!$Q$139)+(P238*Visualisation!$Q$140)+(P259*Visualisation!$Q$141),"-")</f>
        <v>0</v>
      </c>
      <c r="AP262" s="21">
        <f>IFERROR((Q91*Visualisation!$Q$133)+(Q112*Visualisation!$Q$134)+(Q133*Visualisation!$Q$135)+(Q154*Visualisation!$Q$136)+(Q175*Visualisation!$Q$137)+(Q196*Visualisation!$Q$138)+(Q217*Visualisation!$Q$139)+(Q238*Visualisation!$Q$140)+(Q259*Visualisation!$Q$141),"-")</f>
        <v>0</v>
      </c>
      <c r="AQ262" s="202">
        <f>IFERROR((R91*Visualisation!$Q$133)+(R112*Visualisation!$Q$134)+(R133*Visualisation!$Q$135)+(R154*Visualisation!$Q$136)+(R175*Visualisation!$Q$137)+(R196*Visualisation!$Q$138)+(R217*Visualisation!$Q$139)+(R238*Visualisation!$Q$140)+(R259*Visualisation!$Q$141),"-")</f>
        <v>0</v>
      </c>
      <c r="AR262" s="21">
        <f t="shared" si="30"/>
        <v>0</v>
      </c>
      <c r="AS262" s="1"/>
      <c r="AV262" s="249"/>
      <c r="BC262" s="2"/>
      <c r="DO262" s="253"/>
    </row>
    <row r="263" spans="1:119">
      <c r="A263" s="35" t="s">
        <v>75</v>
      </c>
      <c r="B263" s="159" t="s">
        <v>324</v>
      </c>
      <c r="C263" s="163">
        <f>IF((Visualisation!$S$72-Visualisation!E$72)&gt;0,(1-(EXP(-(((Visualisation!$S$72-Visualisation!E$72)^2)/(2*($T$248^2)))))),0)</f>
        <v>0.94386523716586623</v>
      </c>
      <c r="D263" s="163">
        <f>IF((Visualisation!$S$72-Visualisation!F$72)&gt;0,(1-(EXP(-(((Visualisation!$S$72-Visualisation!F$72)^2)/(2*($T$248^2)))))),0)</f>
        <v>0.94386523716586623</v>
      </c>
      <c r="E263" s="163">
        <f>IF((Visualisation!$S$72-Visualisation!G$72)&gt;0,(1-(EXP(-(((Visualisation!$S$72-Visualisation!G$72)^2)/(2*($T$248^2)))))),0)</f>
        <v>0.164729788588728</v>
      </c>
      <c r="F263" s="163">
        <f>IF((Visualisation!$S$72-Visualisation!H$72)&gt;0,(1-(EXP(-(((Visualisation!$S$72-Visualisation!H$72)^2)/(2*($T$248^2)))))),0)</f>
        <v>0.94386523716586623</v>
      </c>
      <c r="G263" s="163">
        <f>IF((Visualisation!$S$72-Visualisation!I$72)&gt;0,(1-(EXP(-(((Visualisation!$S$72-Visualisation!I$72)^2)/(2*($T$248^2)))))),0)</f>
        <v>0.94386523716586623</v>
      </c>
      <c r="H263" s="163">
        <f>IF((Visualisation!$S$72-Visualisation!J$72)&gt;0,(1-(EXP(-(((Visualisation!$S$72-Visualisation!J$72)^2)/(2*($T$248^2)))))),0)</f>
        <v>0.164729788588728</v>
      </c>
      <c r="I263" s="163">
        <f>IF((Visualisation!$S$72-Visualisation!K$72)&gt;0,(1-(EXP(-(((Visualisation!$S$72-Visualisation!K$72)^2)/(2*($T$248^2)))))),0)</f>
        <v>0.94386523716586623</v>
      </c>
      <c r="J263" s="163">
        <f>IF((Visualisation!$S$72-Visualisation!L$72)&gt;0,(1-(EXP(-(((Visualisation!$S$72-Visualisation!L$72)^2)/(2*($T$248^2)))))),0)</f>
        <v>0.94386523716586623</v>
      </c>
      <c r="K263" s="163">
        <f>IF((Visualisation!$S$72-Visualisation!M$72)&gt;0,(1-(EXP(-(((Visualisation!$S$72-Visualisation!M$72)^2)/(2*($T$248^2)))))),0)</f>
        <v>0.164729788588728</v>
      </c>
      <c r="L263" s="163">
        <f>IF((Visualisation!$S$72-Visualisation!N$72)&gt;0,(1-(EXP(-(((Visualisation!$S$72-Visualisation!N$72)^2)/(2*($T$248^2)))))),0)</f>
        <v>0.94386523716586623</v>
      </c>
      <c r="M263" s="163">
        <f>IF((Visualisation!$S$72-Visualisation!O$72)&gt;0,(1-(EXP(-(((Visualisation!$S$72-Visualisation!O$72)^2)/(2*($T$248^2)))))),0)</f>
        <v>0.94386523716586623</v>
      </c>
      <c r="N263" s="163">
        <f>IF((Visualisation!$S$72-Visualisation!P$72)&gt;0,(1-(EXP(-(((Visualisation!$S$72-Visualisation!P$72)^2)/(2*($T$248^2)))))),0)</f>
        <v>0.164729788588728</v>
      </c>
      <c r="O263" s="163">
        <f>IF((Visualisation!$S$72-Visualisation!Q$72)&gt;0,(1-(EXP(-(((Visualisation!$S$72-Visualisation!Q$72)^2)/(2*($T$248^2)))))),0)</f>
        <v>0</v>
      </c>
      <c r="P263" s="163">
        <f>IF((Visualisation!$S$72-Visualisation!R$72)&gt;0,(1-(EXP(-(((Visualisation!$S$72-Visualisation!R$72)^2)/(2*($T$248^2)))))),0)</f>
        <v>0.94386523716586623</v>
      </c>
      <c r="Q263" s="163">
        <f>IF((Visualisation!$S$72-Visualisation!S$72)&gt;0,(1-(EXP(-(((Visualisation!$S$72-Visualisation!S$72)^2)/(2*($T$248^2)))))),0)</f>
        <v>0</v>
      </c>
      <c r="R263" s="163">
        <f>IF((Visualisation!$S$72-Visualisation!T$72)&gt;0,(1-(EXP(-(((Visualisation!$S$72-Visualisation!T$72)^2)/(2*($T$248^2)))))),0)</f>
        <v>0</v>
      </c>
      <c r="W263" s="254"/>
      <c r="X263" s="2"/>
      <c r="Z263" s="2"/>
      <c r="AA263" s="188" t="s">
        <v>367</v>
      </c>
      <c r="AB263" s="21">
        <f>IFERROR((C92*Visualisation!$Q$133)+(C113*Visualisation!$Q$134)+(C134*Visualisation!$Q$135)+(C155*Visualisation!$Q$136)+(C176*Visualisation!$Q$137)+(C197*Visualisation!$Q$138)+(C218*Visualisation!$Q$139)+(C239*Visualisation!$Q$140)+(C260*Visualisation!$Q$141),"-")</f>
        <v>0</v>
      </c>
      <c r="AC263" s="21">
        <f>IFERROR((D92*Visualisation!$Q$133)+(D113*Visualisation!$Q$134)+(D134*Visualisation!$Q$135)+(D155*Visualisation!$Q$136)+(D176*Visualisation!$Q$137)+(D197*Visualisation!$Q$138)+(D218*Visualisation!$Q$139)+(D239*Visualisation!$Q$140)+(D260*Visualisation!$Q$141),"-")</f>
        <v>0</v>
      </c>
      <c r="AD263" s="21">
        <f>IFERROR((E92*Visualisation!$Q$133)+(E113*Visualisation!$Q$134)+(E134*Visualisation!$Q$135)+(E155*Visualisation!$Q$136)+(E176*Visualisation!$Q$137)+(E197*Visualisation!$Q$138)+(E218*Visualisation!$Q$139)+(E239*Visualisation!$Q$140)+(E260*Visualisation!$Q$141),"-")</f>
        <v>0</v>
      </c>
      <c r="AE263" s="21">
        <f>IFERROR((F92*Visualisation!$Q$133)+(F113*Visualisation!$Q$134)+(F134*Visualisation!$Q$135)+(F155*Visualisation!$Q$136)+(F176*Visualisation!$Q$137)+(F197*Visualisation!$Q$138)+(F218*Visualisation!$Q$139)+(F239*Visualisation!$Q$140)+(F260*Visualisation!$Q$141),"-")</f>
        <v>0</v>
      </c>
      <c r="AF263" s="21">
        <f>IFERROR((G92*Visualisation!$Q$133)+(G113*Visualisation!$Q$134)+(G134*Visualisation!$Q$135)+(G155*Visualisation!$Q$136)+(G176*Visualisation!$Q$137)+(G197*Visualisation!$Q$138)+(G218*Visualisation!$Q$139)+(G239*Visualisation!$Q$140)+(G260*Visualisation!$Q$141),"-")</f>
        <v>0</v>
      </c>
      <c r="AG263" s="21">
        <f>IFERROR((H92*Visualisation!$Q$133)+(H113*Visualisation!$Q$134)+(H134*Visualisation!$Q$135)+(H155*Visualisation!$Q$136)+(H176*Visualisation!$Q$137)+(H197*Visualisation!$Q$138)+(H218*Visualisation!$Q$139)+(H239*Visualisation!$Q$140)+(H260*Visualisation!$Q$141),"-")</f>
        <v>0</v>
      </c>
      <c r="AH263" s="21">
        <f>IFERROR((I92*Visualisation!$Q$133)+(I113*Visualisation!$Q$134)+(I134*Visualisation!$Q$135)+(I155*Visualisation!$Q$136)+(I176*Visualisation!$Q$137)+(I197*Visualisation!$Q$138)+(I218*Visualisation!$Q$139)+(I239*Visualisation!$Q$140)+(I260*Visualisation!$Q$141),"-")</f>
        <v>0</v>
      </c>
      <c r="AI263" s="21">
        <f>IFERROR((J92*Visualisation!$Q$133)+(J113*Visualisation!$Q$134)+(J134*Visualisation!$Q$135)+(J155*Visualisation!$Q$136)+(J176*Visualisation!$Q$137)+(J197*Visualisation!$Q$138)+(J218*Visualisation!$Q$139)+(J239*Visualisation!$Q$140)+(J260*Visualisation!$Q$141),"-")</f>
        <v>0</v>
      </c>
      <c r="AJ263" s="21">
        <f>IFERROR((K92*Visualisation!$Q$133)+(K113*Visualisation!$Q$134)+(K134*Visualisation!$Q$135)+(K155*Visualisation!$Q$136)+(K176*Visualisation!$Q$137)+(K197*Visualisation!$Q$138)+(K218*Visualisation!$Q$139)+(K239*Visualisation!$Q$140)+(K260*Visualisation!$Q$141),"-")</f>
        <v>0</v>
      </c>
      <c r="AK263" s="21">
        <f>IFERROR((L92*Visualisation!$Q$133)+(L113*Visualisation!$Q$134)+(L134*Visualisation!$Q$135)+(L155*Visualisation!$Q$136)+(L176*Visualisation!$Q$137)+(L197*Visualisation!$Q$138)+(L218*Visualisation!$Q$139)+(L239*Visualisation!$Q$140)+(L260*Visualisation!$Q$141),"-")</f>
        <v>0</v>
      </c>
      <c r="AL263" s="21">
        <f>IFERROR((M92*Visualisation!$Q$133)+(M113*Visualisation!$Q$134)+(M134*Visualisation!$Q$135)+(M155*Visualisation!$Q$136)+(M176*Visualisation!$Q$137)+(M197*Visualisation!$Q$138)+(M218*Visualisation!$Q$139)+(M239*Visualisation!$Q$140)+(M260*Visualisation!$Q$141),"-")</f>
        <v>0</v>
      </c>
      <c r="AM263" s="21">
        <f>IFERROR((N92*Visualisation!$Q$133)+(N113*Visualisation!$Q$134)+(N134*Visualisation!$Q$135)+(N155*Visualisation!$Q$136)+(N176*Visualisation!$Q$137)+(N197*Visualisation!$Q$138)+(N218*Visualisation!$Q$139)+(N239*Visualisation!$Q$140)+(N260*Visualisation!$Q$141),"-")</f>
        <v>0</v>
      </c>
      <c r="AN263" s="21">
        <f>IFERROR((O92*Visualisation!$Q$133)+(O113*Visualisation!$Q$134)+(O134*Visualisation!$Q$135)+(O155*Visualisation!$Q$136)+(O176*Visualisation!$Q$137)+(O197*Visualisation!$Q$138)+(O218*Visualisation!$Q$139)+(O239*Visualisation!$Q$140)+(O260*Visualisation!$Q$141),"-")</f>
        <v>0</v>
      </c>
      <c r="AO263" s="21">
        <f>IFERROR((P92*Visualisation!$Q$133)+(P113*Visualisation!$Q$134)+(P134*Visualisation!$Q$135)+(P155*Visualisation!$Q$136)+(P176*Visualisation!$Q$137)+(P197*Visualisation!$Q$138)+(P218*Visualisation!$Q$139)+(P239*Visualisation!$Q$140)+(P260*Visualisation!$Q$141),"-")</f>
        <v>0</v>
      </c>
      <c r="AP263" s="21">
        <f>IFERROR((Q92*Visualisation!$Q$133)+(Q113*Visualisation!$Q$134)+(Q134*Visualisation!$Q$135)+(Q155*Visualisation!$Q$136)+(Q176*Visualisation!$Q$137)+(Q197*Visualisation!$Q$138)+(Q218*Visualisation!$Q$139)+(Q239*Visualisation!$Q$140)+(Q260*Visualisation!$Q$141),"-")</f>
        <v>0</v>
      </c>
      <c r="AQ263" s="202">
        <f>IFERROR((R92*Visualisation!$Q$133)+(R113*Visualisation!$Q$134)+(R134*Visualisation!$Q$135)+(R155*Visualisation!$Q$136)+(R176*Visualisation!$Q$137)+(R197*Visualisation!$Q$138)+(R218*Visualisation!$Q$139)+(R239*Visualisation!$Q$140)+(R260*Visualisation!$Q$141),"-")</f>
        <v>0</v>
      </c>
      <c r="AR263" s="21">
        <f t="shared" si="30"/>
        <v>0</v>
      </c>
      <c r="AS263" s="1"/>
      <c r="AV263" s="249"/>
      <c r="DO263" s="253"/>
    </row>
    <row r="264" spans="1:119">
      <c r="A264" s="35" t="s">
        <v>325</v>
      </c>
      <c r="B264" s="159" t="s">
        <v>123</v>
      </c>
      <c r="C264" s="163">
        <f>IF((Visualisation!$T$72-Visualisation!E$72)&gt;0,(1-(EXP(-(((Visualisation!$T$72-Visualisation!E$72)^2)/(2*($T$248^2)))))),0)</f>
        <v>0.98889100346175773</v>
      </c>
      <c r="D264" s="163">
        <f>IF((Visualisation!$T$72-Visualisation!F$72)&gt;0,(1-(EXP(-(((Visualisation!$T$72-Visualisation!F$72)^2)/(2*($T$248^2)))))),0)</f>
        <v>0.98889100346175773</v>
      </c>
      <c r="E264" s="163">
        <f>IF((Visualisation!$T$72-Visualisation!G$72)&gt;0,(1-(EXP(-(((Visualisation!$T$72-Visualisation!G$72)^2)/(2*($T$248^2)))))),0)</f>
        <v>0.51324774404002826</v>
      </c>
      <c r="F264" s="163">
        <f>IF((Visualisation!$T$72-Visualisation!H$72)&gt;0,(1-(EXP(-(((Visualisation!$T$72-Visualisation!H$72)^2)/(2*($T$248^2)))))),0)</f>
        <v>0.98889100346175773</v>
      </c>
      <c r="G264" s="163">
        <f>IF((Visualisation!$T$72-Visualisation!I$72)&gt;0,(1-(EXP(-(((Visualisation!$T$72-Visualisation!I$72)^2)/(2*($T$248^2)))))),0)</f>
        <v>0.98889100346175773</v>
      </c>
      <c r="H264" s="163">
        <f>IF((Visualisation!$T$72-Visualisation!J$72)&gt;0,(1-(EXP(-(((Visualisation!$T$72-Visualisation!J$72)^2)/(2*($T$248^2)))))),0)</f>
        <v>0.51324774404002826</v>
      </c>
      <c r="I264" s="163">
        <f>IF((Visualisation!$T$72-Visualisation!K$72)&gt;0,(1-(EXP(-(((Visualisation!$T$72-Visualisation!K$72)^2)/(2*($T$248^2)))))),0)</f>
        <v>0.98889100346175773</v>
      </c>
      <c r="J264" s="163">
        <f>IF((Visualisation!$T$72-Visualisation!L$72)&gt;0,(1-(EXP(-(((Visualisation!$T$72-Visualisation!L$72)^2)/(2*($T$248^2)))))),0)</f>
        <v>0.98889100346175773</v>
      </c>
      <c r="K264" s="163">
        <f>IF((Visualisation!$T$72-Visualisation!M$72)&gt;0,(1-(EXP(-(((Visualisation!$T$72-Visualisation!M$72)^2)/(2*($T$248^2)))))),0)</f>
        <v>0.51324774404002826</v>
      </c>
      <c r="L264" s="163">
        <f>IF((Visualisation!$T$72-Visualisation!N$72)&gt;0,(1-(EXP(-(((Visualisation!$T$72-Visualisation!N$72)^2)/(2*($T$248^2)))))),0)</f>
        <v>0.98889100346175773</v>
      </c>
      <c r="M264" s="163">
        <f>IF((Visualisation!$T$72-Visualisation!O$72)&gt;0,(1-(EXP(-(((Visualisation!$T$72-Visualisation!O$72)^2)/(2*($T$248^2)))))),0)</f>
        <v>0.98889100346175773</v>
      </c>
      <c r="N264" s="163">
        <f>IF((Visualisation!$T$72-Visualisation!P$72)&gt;0,(1-(EXP(-(((Visualisation!$T$72-Visualisation!P$72)^2)/(2*($T$248^2)))))),0)</f>
        <v>0.51324774404002826</v>
      </c>
      <c r="O264" s="163">
        <f>IF((Visualisation!$T$72-Visualisation!Q$72)&gt;0,(1-(EXP(-(((Visualisation!$T$72-Visualisation!Q$72)^2)/(2*($T$248^2)))))),0)</f>
        <v>0</v>
      </c>
      <c r="P264" s="163">
        <f>IF((Visualisation!$T$72-Visualisation!R$72)&gt;0,(1-(EXP(-(((Visualisation!$T$72-Visualisation!R$72)^2)/(2*($T$248^2)))))),0)</f>
        <v>0.98889100346175773</v>
      </c>
      <c r="Q264" s="163">
        <f>IF((Visualisation!$T$72-Visualisation!S$72)&gt;0,(1-(EXP(-(((Visualisation!$T$72-Visualisation!S$72)^2)/(2*($T$248^2)))))),0)</f>
        <v>0.164729788588728</v>
      </c>
      <c r="R264" s="163">
        <f>IF((Visualisation!$T$72-Visualisation!T$72)&gt;0,(1-(EXP(-(((Visualisation!$T$72-Visualisation!T$72)^2)/(2*($T$248^2)))))),0)</f>
        <v>0</v>
      </c>
      <c r="W264" s="254"/>
      <c r="X264" s="2"/>
      <c r="Z264" s="2"/>
      <c r="AA264" s="188" t="s">
        <v>368</v>
      </c>
      <c r="AB264" s="21">
        <f>IFERROR((C93*Visualisation!$Q$133)+(C114*Visualisation!$Q$134)+(C135*Visualisation!$Q$135)+(C156*Visualisation!$Q$136)+(C177*Visualisation!$Q$137)+(C198*Visualisation!$Q$138)+(C219*Visualisation!$Q$139)+(C240*Visualisation!$Q$140)+(C261*Visualisation!$Q$141),"-")</f>
        <v>0</v>
      </c>
      <c r="AC264" s="21">
        <f>IFERROR((D93*Visualisation!$Q$133)+(D114*Visualisation!$Q$134)+(D135*Visualisation!$Q$135)+(D156*Visualisation!$Q$136)+(D177*Visualisation!$Q$137)+(D198*Visualisation!$Q$138)+(D219*Visualisation!$Q$139)+(D240*Visualisation!$Q$140)+(D261*Visualisation!$Q$141),"-")</f>
        <v>0</v>
      </c>
      <c r="AD264" s="21">
        <f>IFERROR((E93*Visualisation!$Q$133)+(E114*Visualisation!$Q$134)+(E135*Visualisation!$Q$135)+(E156*Visualisation!$Q$136)+(E177*Visualisation!$Q$137)+(E198*Visualisation!$Q$138)+(E219*Visualisation!$Q$139)+(E240*Visualisation!$Q$140)+(E261*Visualisation!$Q$141),"-")</f>
        <v>0</v>
      </c>
      <c r="AE264" s="21">
        <f>IFERROR((F93*Visualisation!$Q$133)+(F114*Visualisation!$Q$134)+(F135*Visualisation!$Q$135)+(F156*Visualisation!$Q$136)+(F177*Visualisation!$Q$137)+(F198*Visualisation!$Q$138)+(F219*Visualisation!$Q$139)+(F240*Visualisation!$Q$140)+(F261*Visualisation!$Q$141),"-")</f>
        <v>0</v>
      </c>
      <c r="AF264" s="21">
        <f>IFERROR((G93*Visualisation!$Q$133)+(G114*Visualisation!$Q$134)+(G135*Visualisation!$Q$135)+(G156*Visualisation!$Q$136)+(G177*Visualisation!$Q$137)+(G198*Visualisation!$Q$138)+(G219*Visualisation!$Q$139)+(G240*Visualisation!$Q$140)+(G261*Visualisation!$Q$141),"-")</f>
        <v>0</v>
      </c>
      <c r="AG264" s="21">
        <f>IFERROR((H93*Visualisation!$Q$133)+(H114*Visualisation!$Q$134)+(H135*Visualisation!$Q$135)+(H156*Visualisation!$Q$136)+(H177*Visualisation!$Q$137)+(H198*Visualisation!$Q$138)+(H219*Visualisation!$Q$139)+(H240*Visualisation!$Q$140)+(H261*Visualisation!$Q$141),"-")</f>
        <v>0</v>
      </c>
      <c r="AH264" s="21">
        <f>IFERROR((I93*Visualisation!$Q$133)+(I114*Visualisation!$Q$134)+(I135*Visualisation!$Q$135)+(I156*Visualisation!$Q$136)+(I177*Visualisation!$Q$137)+(I198*Visualisation!$Q$138)+(I219*Visualisation!$Q$139)+(I240*Visualisation!$Q$140)+(I261*Visualisation!$Q$141),"-")</f>
        <v>0</v>
      </c>
      <c r="AI264" s="21">
        <f>IFERROR((J93*Visualisation!$Q$133)+(J114*Visualisation!$Q$134)+(J135*Visualisation!$Q$135)+(J156*Visualisation!$Q$136)+(J177*Visualisation!$Q$137)+(J198*Visualisation!$Q$138)+(J219*Visualisation!$Q$139)+(J240*Visualisation!$Q$140)+(J261*Visualisation!$Q$141),"-")</f>
        <v>0</v>
      </c>
      <c r="AJ264" s="21">
        <f>IFERROR((K93*Visualisation!$Q$133)+(K114*Visualisation!$Q$134)+(K135*Visualisation!$Q$135)+(K156*Visualisation!$Q$136)+(K177*Visualisation!$Q$137)+(K198*Visualisation!$Q$138)+(K219*Visualisation!$Q$139)+(K240*Visualisation!$Q$140)+(K261*Visualisation!$Q$141),"-")</f>
        <v>0</v>
      </c>
      <c r="AK264" s="21">
        <f>IFERROR((L93*Visualisation!$Q$133)+(L114*Visualisation!$Q$134)+(L135*Visualisation!$Q$135)+(L156*Visualisation!$Q$136)+(L177*Visualisation!$Q$137)+(L198*Visualisation!$Q$138)+(L219*Visualisation!$Q$139)+(L240*Visualisation!$Q$140)+(L261*Visualisation!$Q$141),"-")</f>
        <v>0</v>
      </c>
      <c r="AL264" s="21">
        <f>IFERROR((M93*Visualisation!$Q$133)+(M114*Visualisation!$Q$134)+(M135*Visualisation!$Q$135)+(M156*Visualisation!$Q$136)+(M177*Visualisation!$Q$137)+(M198*Visualisation!$Q$138)+(M219*Visualisation!$Q$139)+(M240*Visualisation!$Q$140)+(M261*Visualisation!$Q$141),"-")</f>
        <v>0</v>
      </c>
      <c r="AM264" s="21">
        <f>IFERROR((N93*Visualisation!$Q$133)+(N114*Visualisation!$Q$134)+(N135*Visualisation!$Q$135)+(N156*Visualisation!$Q$136)+(N177*Visualisation!$Q$137)+(N198*Visualisation!$Q$138)+(N219*Visualisation!$Q$139)+(N240*Visualisation!$Q$140)+(N261*Visualisation!$Q$141),"-")</f>
        <v>0</v>
      </c>
      <c r="AN264" s="21">
        <f>IFERROR((O93*Visualisation!$Q$133)+(O114*Visualisation!$Q$134)+(O135*Visualisation!$Q$135)+(O156*Visualisation!$Q$136)+(O177*Visualisation!$Q$137)+(O198*Visualisation!$Q$138)+(O219*Visualisation!$Q$139)+(O240*Visualisation!$Q$140)+(O261*Visualisation!$Q$141),"-")</f>
        <v>0</v>
      </c>
      <c r="AO264" s="21">
        <f>IFERROR((P93*Visualisation!$Q$133)+(P114*Visualisation!$Q$134)+(P135*Visualisation!$Q$135)+(P156*Visualisation!$Q$136)+(P177*Visualisation!$Q$137)+(P198*Visualisation!$Q$138)+(P219*Visualisation!$Q$139)+(P240*Visualisation!$Q$140)+(P261*Visualisation!$Q$141),"-")</f>
        <v>0</v>
      </c>
      <c r="AP264" s="21">
        <f>IFERROR((Q93*Visualisation!$Q$133)+(Q114*Visualisation!$Q$134)+(Q135*Visualisation!$Q$135)+(Q156*Visualisation!$Q$136)+(Q177*Visualisation!$Q$137)+(Q198*Visualisation!$Q$138)+(Q219*Visualisation!$Q$139)+(Q240*Visualisation!$Q$140)+(Q261*Visualisation!$Q$141),"-")</f>
        <v>0</v>
      </c>
      <c r="AQ264" s="202">
        <f>IFERROR((R93*Visualisation!$Q$133)+(R114*Visualisation!$Q$134)+(R135*Visualisation!$Q$135)+(R156*Visualisation!$Q$136)+(R177*Visualisation!$Q$137)+(R198*Visualisation!$Q$138)+(R219*Visualisation!$Q$139)+(R240*Visualisation!$Q$140)+(R261*Visualisation!$Q$141),"-")</f>
        <v>0</v>
      </c>
      <c r="AR264" s="21">
        <f t="shared" si="30"/>
        <v>0</v>
      </c>
      <c r="AS264" s="1"/>
      <c r="AV264" s="249"/>
      <c r="DO264" s="253"/>
    </row>
    <row r="265" spans="1:119">
      <c r="W265" s="254"/>
      <c r="X265" s="2"/>
      <c r="Z265" s="2"/>
      <c r="AA265" s="188" t="s">
        <v>193</v>
      </c>
      <c r="AB265" s="21">
        <f>IFERROR((C94*Visualisation!$Q$133)+(C115*Visualisation!$Q$134)+(C136*Visualisation!$Q$135)+(C157*Visualisation!$Q$136)+(C178*Visualisation!$Q$137)+(C199*Visualisation!$Q$138)+(C220*Visualisation!$Q$139)+(C241*Visualisation!$Q$140)+(C262*Visualisation!$Q$141),"-")</f>
        <v>0</v>
      </c>
      <c r="AC265" s="21">
        <f>IFERROR((D94*Visualisation!$Q$133)+(D115*Visualisation!$Q$134)+(D136*Visualisation!$Q$135)+(D157*Visualisation!$Q$136)+(D178*Visualisation!$Q$137)+(D199*Visualisation!$Q$138)+(D220*Visualisation!$Q$139)+(D241*Visualisation!$Q$140)+(D262*Visualisation!$Q$141),"-")</f>
        <v>0</v>
      </c>
      <c r="AD265" s="21">
        <f>IFERROR((E94*Visualisation!$Q$133)+(E115*Visualisation!$Q$134)+(E136*Visualisation!$Q$135)+(E157*Visualisation!$Q$136)+(E178*Visualisation!$Q$137)+(E199*Visualisation!$Q$138)+(E220*Visualisation!$Q$139)+(E241*Visualisation!$Q$140)+(E262*Visualisation!$Q$141),"-")</f>
        <v>0</v>
      </c>
      <c r="AE265" s="21">
        <f>IFERROR((F94*Visualisation!$Q$133)+(F115*Visualisation!$Q$134)+(F136*Visualisation!$Q$135)+(F157*Visualisation!$Q$136)+(F178*Visualisation!$Q$137)+(F199*Visualisation!$Q$138)+(F220*Visualisation!$Q$139)+(F241*Visualisation!$Q$140)+(F262*Visualisation!$Q$141),"-")</f>
        <v>0</v>
      </c>
      <c r="AF265" s="21">
        <f>IFERROR((G94*Visualisation!$Q$133)+(G115*Visualisation!$Q$134)+(G136*Visualisation!$Q$135)+(G157*Visualisation!$Q$136)+(G178*Visualisation!$Q$137)+(G199*Visualisation!$Q$138)+(G220*Visualisation!$Q$139)+(G241*Visualisation!$Q$140)+(G262*Visualisation!$Q$141),"-")</f>
        <v>0</v>
      </c>
      <c r="AG265" s="21">
        <f>IFERROR((H94*Visualisation!$Q$133)+(H115*Visualisation!$Q$134)+(H136*Visualisation!$Q$135)+(H157*Visualisation!$Q$136)+(H178*Visualisation!$Q$137)+(H199*Visualisation!$Q$138)+(H220*Visualisation!$Q$139)+(H241*Visualisation!$Q$140)+(H262*Visualisation!$Q$141),"-")</f>
        <v>0</v>
      </c>
      <c r="AH265" s="21">
        <f>IFERROR((I94*Visualisation!$Q$133)+(I115*Visualisation!$Q$134)+(I136*Visualisation!$Q$135)+(I157*Visualisation!$Q$136)+(I178*Visualisation!$Q$137)+(I199*Visualisation!$Q$138)+(I220*Visualisation!$Q$139)+(I241*Visualisation!$Q$140)+(I262*Visualisation!$Q$141),"-")</f>
        <v>0</v>
      </c>
      <c r="AI265" s="21">
        <f>IFERROR((J94*Visualisation!$Q$133)+(J115*Visualisation!$Q$134)+(J136*Visualisation!$Q$135)+(J157*Visualisation!$Q$136)+(J178*Visualisation!$Q$137)+(J199*Visualisation!$Q$138)+(J220*Visualisation!$Q$139)+(J241*Visualisation!$Q$140)+(J262*Visualisation!$Q$141),"-")</f>
        <v>0</v>
      </c>
      <c r="AJ265" s="21">
        <f>IFERROR((K94*Visualisation!$Q$133)+(K115*Visualisation!$Q$134)+(K136*Visualisation!$Q$135)+(K157*Visualisation!$Q$136)+(K178*Visualisation!$Q$137)+(K199*Visualisation!$Q$138)+(K220*Visualisation!$Q$139)+(K241*Visualisation!$Q$140)+(K262*Visualisation!$Q$141),"-")</f>
        <v>0</v>
      </c>
      <c r="AK265" s="21">
        <f>IFERROR((L94*Visualisation!$Q$133)+(L115*Visualisation!$Q$134)+(L136*Visualisation!$Q$135)+(L157*Visualisation!$Q$136)+(L178*Visualisation!$Q$137)+(L199*Visualisation!$Q$138)+(L220*Visualisation!$Q$139)+(L241*Visualisation!$Q$140)+(L262*Visualisation!$Q$141),"-")</f>
        <v>0</v>
      </c>
      <c r="AL265" s="21">
        <f>IFERROR((M94*Visualisation!$Q$133)+(M115*Visualisation!$Q$134)+(M136*Visualisation!$Q$135)+(M157*Visualisation!$Q$136)+(M178*Visualisation!$Q$137)+(M199*Visualisation!$Q$138)+(M220*Visualisation!$Q$139)+(M241*Visualisation!$Q$140)+(M262*Visualisation!$Q$141),"-")</f>
        <v>0</v>
      </c>
      <c r="AM265" s="21">
        <f>IFERROR((N94*Visualisation!$Q$133)+(N115*Visualisation!$Q$134)+(N136*Visualisation!$Q$135)+(N157*Visualisation!$Q$136)+(N178*Visualisation!$Q$137)+(N199*Visualisation!$Q$138)+(N220*Visualisation!$Q$139)+(N241*Visualisation!$Q$140)+(N262*Visualisation!$Q$141),"-")</f>
        <v>0</v>
      </c>
      <c r="AN265" s="21">
        <f>IFERROR((O94*Visualisation!$Q$133)+(O115*Visualisation!$Q$134)+(O136*Visualisation!$Q$135)+(O157*Visualisation!$Q$136)+(O178*Visualisation!$Q$137)+(O199*Visualisation!$Q$138)+(O220*Visualisation!$Q$139)+(O241*Visualisation!$Q$140)+(O262*Visualisation!$Q$141),"-")</f>
        <v>0</v>
      </c>
      <c r="AO265" s="21">
        <f>IFERROR((P94*Visualisation!$Q$133)+(P115*Visualisation!$Q$134)+(P136*Visualisation!$Q$135)+(P157*Visualisation!$Q$136)+(P178*Visualisation!$Q$137)+(P199*Visualisation!$Q$138)+(P220*Visualisation!$Q$139)+(P241*Visualisation!$Q$140)+(P262*Visualisation!$Q$141),"-")</f>
        <v>0</v>
      </c>
      <c r="AP265" s="21">
        <f>IFERROR((Q94*Visualisation!$Q$133)+(Q115*Visualisation!$Q$134)+(Q136*Visualisation!$Q$135)+(Q157*Visualisation!$Q$136)+(Q178*Visualisation!$Q$137)+(Q199*Visualisation!$Q$138)+(Q220*Visualisation!$Q$139)+(Q241*Visualisation!$Q$140)+(Q262*Visualisation!$Q$141),"-")</f>
        <v>0</v>
      </c>
      <c r="AQ265" s="202">
        <f>IFERROR((R94*Visualisation!$Q$133)+(R115*Visualisation!$Q$134)+(R136*Visualisation!$Q$135)+(R157*Visualisation!$Q$136)+(R178*Visualisation!$Q$137)+(R199*Visualisation!$Q$138)+(R220*Visualisation!$Q$139)+(R241*Visualisation!$Q$140)+(R262*Visualisation!$Q$141),"-")</f>
        <v>0</v>
      </c>
      <c r="AR265" s="21">
        <f t="shared" si="30"/>
        <v>0</v>
      </c>
      <c r="AS265" s="1"/>
      <c r="AV265" s="249"/>
      <c r="DO265" s="253"/>
    </row>
    <row r="266" spans="1:119">
      <c r="W266" s="254"/>
      <c r="X266" s="2"/>
      <c r="Z266" s="2"/>
      <c r="AA266" s="188" t="s">
        <v>194</v>
      </c>
      <c r="AB266" s="21">
        <f>IFERROR((C95*Visualisation!$Q$133)+(C116*Visualisation!$Q$134)+(C137*Visualisation!$Q$135)+(C158*Visualisation!$Q$136)+(C179*Visualisation!$Q$137)+(C200*Visualisation!$Q$138)+(C221*Visualisation!$Q$139)+(C242*Visualisation!$Q$140)+(C263*Visualisation!$Q$141),"-")</f>
        <v>0</v>
      </c>
      <c r="AC266" s="21">
        <f>IFERROR((D95*Visualisation!$Q$133)+(D116*Visualisation!$Q$134)+(D137*Visualisation!$Q$135)+(D158*Visualisation!$Q$136)+(D179*Visualisation!$Q$137)+(D200*Visualisation!$Q$138)+(D221*Visualisation!$Q$139)+(D242*Visualisation!$Q$140)+(D263*Visualisation!$Q$141),"-")</f>
        <v>0</v>
      </c>
      <c r="AD266" s="21">
        <f>IFERROR((E95*Visualisation!$Q$133)+(E116*Visualisation!$Q$134)+(E137*Visualisation!$Q$135)+(E158*Visualisation!$Q$136)+(E179*Visualisation!$Q$137)+(E200*Visualisation!$Q$138)+(E221*Visualisation!$Q$139)+(E242*Visualisation!$Q$140)+(E263*Visualisation!$Q$141),"-")</f>
        <v>0</v>
      </c>
      <c r="AE266" s="21">
        <f>IFERROR((F95*Visualisation!$Q$133)+(F116*Visualisation!$Q$134)+(F137*Visualisation!$Q$135)+(F158*Visualisation!$Q$136)+(F179*Visualisation!$Q$137)+(F200*Visualisation!$Q$138)+(F221*Visualisation!$Q$139)+(F242*Visualisation!$Q$140)+(F263*Visualisation!$Q$141),"-")</f>
        <v>0</v>
      </c>
      <c r="AF266" s="21">
        <f>IFERROR((G95*Visualisation!$Q$133)+(G116*Visualisation!$Q$134)+(G137*Visualisation!$Q$135)+(G158*Visualisation!$Q$136)+(G179*Visualisation!$Q$137)+(G200*Visualisation!$Q$138)+(G221*Visualisation!$Q$139)+(G242*Visualisation!$Q$140)+(G263*Visualisation!$Q$141),"-")</f>
        <v>0</v>
      </c>
      <c r="AG266" s="21">
        <f>IFERROR((H95*Visualisation!$Q$133)+(H116*Visualisation!$Q$134)+(H137*Visualisation!$Q$135)+(H158*Visualisation!$Q$136)+(H179*Visualisation!$Q$137)+(H200*Visualisation!$Q$138)+(H221*Visualisation!$Q$139)+(H242*Visualisation!$Q$140)+(H263*Visualisation!$Q$141),"-")</f>
        <v>0</v>
      </c>
      <c r="AH266" s="21">
        <f>IFERROR((I95*Visualisation!$Q$133)+(I116*Visualisation!$Q$134)+(I137*Visualisation!$Q$135)+(I158*Visualisation!$Q$136)+(I179*Visualisation!$Q$137)+(I200*Visualisation!$Q$138)+(I221*Visualisation!$Q$139)+(I242*Visualisation!$Q$140)+(I263*Visualisation!$Q$141),"-")</f>
        <v>0</v>
      </c>
      <c r="AI266" s="21">
        <f>IFERROR((J95*Visualisation!$Q$133)+(J116*Visualisation!$Q$134)+(J137*Visualisation!$Q$135)+(J158*Visualisation!$Q$136)+(J179*Visualisation!$Q$137)+(J200*Visualisation!$Q$138)+(J221*Visualisation!$Q$139)+(J242*Visualisation!$Q$140)+(J263*Visualisation!$Q$141),"-")</f>
        <v>0</v>
      </c>
      <c r="AJ266" s="21">
        <f>IFERROR((K95*Visualisation!$Q$133)+(K116*Visualisation!$Q$134)+(K137*Visualisation!$Q$135)+(K158*Visualisation!$Q$136)+(K179*Visualisation!$Q$137)+(K200*Visualisation!$Q$138)+(K221*Visualisation!$Q$139)+(K242*Visualisation!$Q$140)+(K263*Visualisation!$Q$141),"-")</f>
        <v>0</v>
      </c>
      <c r="AK266" s="21">
        <f>IFERROR((L95*Visualisation!$Q$133)+(L116*Visualisation!$Q$134)+(L137*Visualisation!$Q$135)+(L158*Visualisation!$Q$136)+(L179*Visualisation!$Q$137)+(L200*Visualisation!$Q$138)+(L221*Visualisation!$Q$139)+(L242*Visualisation!$Q$140)+(L263*Visualisation!$Q$141),"-")</f>
        <v>0</v>
      </c>
      <c r="AL266" s="21">
        <f>IFERROR((M95*Visualisation!$Q$133)+(M116*Visualisation!$Q$134)+(M137*Visualisation!$Q$135)+(M158*Visualisation!$Q$136)+(M179*Visualisation!$Q$137)+(M200*Visualisation!$Q$138)+(M221*Visualisation!$Q$139)+(M242*Visualisation!$Q$140)+(M263*Visualisation!$Q$141),"-")</f>
        <v>0</v>
      </c>
      <c r="AM266" s="21">
        <f>IFERROR((N95*Visualisation!$Q$133)+(N116*Visualisation!$Q$134)+(N137*Visualisation!$Q$135)+(N158*Visualisation!$Q$136)+(N179*Visualisation!$Q$137)+(N200*Visualisation!$Q$138)+(N221*Visualisation!$Q$139)+(N242*Visualisation!$Q$140)+(N263*Visualisation!$Q$141),"-")</f>
        <v>0</v>
      </c>
      <c r="AN266" s="21">
        <f>IFERROR((O95*Visualisation!$Q$133)+(O116*Visualisation!$Q$134)+(O137*Visualisation!$Q$135)+(O158*Visualisation!$Q$136)+(O179*Visualisation!$Q$137)+(O200*Visualisation!$Q$138)+(O221*Visualisation!$Q$139)+(O242*Visualisation!$Q$140)+(O263*Visualisation!$Q$141),"-")</f>
        <v>0</v>
      </c>
      <c r="AO266" s="21">
        <f>IFERROR((P95*Visualisation!$Q$133)+(P116*Visualisation!$Q$134)+(P137*Visualisation!$Q$135)+(P158*Visualisation!$Q$136)+(P179*Visualisation!$Q$137)+(P200*Visualisation!$Q$138)+(P221*Visualisation!$Q$139)+(P242*Visualisation!$Q$140)+(P263*Visualisation!$Q$141),"-")</f>
        <v>0</v>
      </c>
      <c r="AP266" s="21">
        <f>IFERROR((Q95*Visualisation!$Q$133)+(Q116*Visualisation!$Q$134)+(Q137*Visualisation!$Q$135)+(Q158*Visualisation!$Q$136)+(Q179*Visualisation!$Q$137)+(Q200*Visualisation!$Q$138)+(Q221*Visualisation!$Q$139)+(Q242*Visualisation!$Q$140)+(Q263*Visualisation!$Q$141),"-")</f>
        <v>0</v>
      </c>
      <c r="AQ266" s="202">
        <f>IFERROR((R95*Visualisation!$Q$133)+(R116*Visualisation!$Q$134)+(R137*Visualisation!$Q$135)+(R158*Visualisation!$Q$136)+(R179*Visualisation!$Q$137)+(R200*Visualisation!$Q$138)+(R221*Visualisation!$Q$139)+(R242*Visualisation!$Q$140)+(R263*Visualisation!$Q$141),"-")</f>
        <v>0</v>
      </c>
      <c r="AR266" s="21">
        <f t="shared" si="30"/>
        <v>0</v>
      </c>
      <c r="AS266" s="1"/>
      <c r="AV266" s="249"/>
      <c r="DO266" s="253"/>
    </row>
    <row r="267" spans="1:119">
      <c r="W267" s="254"/>
      <c r="X267" s="2"/>
      <c r="Z267" s="2"/>
      <c r="AA267" s="188" t="s">
        <v>195</v>
      </c>
      <c r="AB267" s="203">
        <f>IFERROR((C96*Visualisation!$Q$133)+(C117*Visualisation!$Q$134)+(C138*Visualisation!$Q$135)+(C159*Visualisation!$Q$136)+(C180*Visualisation!$Q$137)+(C201*Visualisation!$Q$138)+(C222*Visualisation!$Q$139)+(C243*Visualisation!$Q$140)+(C264*Visualisation!$Q$141),"-")</f>
        <v>0</v>
      </c>
      <c r="AC267" s="203">
        <f>IFERROR((D96*Visualisation!$Q$133)+(D117*Visualisation!$Q$134)+(D138*Visualisation!$Q$135)+(D159*Visualisation!$Q$136)+(D180*Visualisation!$Q$137)+(D201*Visualisation!$Q$138)+(D222*Visualisation!$Q$139)+(D243*Visualisation!$Q$140)+(D264*Visualisation!$Q$141),"-")</f>
        <v>0</v>
      </c>
      <c r="AD267" s="203">
        <f>IFERROR((E96*Visualisation!$Q$133)+(E117*Visualisation!$Q$134)+(E138*Visualisation!$Q$135)+(E159*Visualisation!$Q$136)+(E180*Visualisation!$Q$137)+(E201*Visualisation!$Q$138)+(E222*Visualisation!$Q$139)+(E243*Visualisation!$Q$140)+(E264*Visualisation!$Q$141),"-")</f>
        <v>0</v>
      </c>
      <c r="AE267" s="203">
        <f>IFERROR((F96*Visualisation!$Q$133)+(F117*Visualisation!$Q$134)+(F138*Visualisation!$Q$135)+(F159*Visualisation!$Q$136)+(F180*Visualisation!$Q$137)+(F201*Visualisation!$Q$138)+(F222*Visualisation!$Q$139)+(F243*Visualisation!$Q$140)+(F264*Visualisation!$Q$141),"-")</f>
        <v>0</v>
      </c>
      <c r="AF267" s="203">
        <f>IFERROR((G96*Visualisation!$Q$133)+(G117*Visualisation!$Q$134)+(G138*Visualisation!$Q$135)+(G159*Visualisation!$Q$136)+(G180*Visualisation!$Q$137)+(G201*Visualisation!$Q$138)+(G222*Visualisation!$Q$139)+(G243*Visualisation!$Q$140)+(G264*Visualisation!$Q$141),"-")</f>
        <v>0</v>
      </c>
      <c r="AG267" s="203">
        <f>IFERROR((H96*Visualisation!$Q$133)+(H117*Visualisation!$Q$134)+(H138*Visualisation!$Q$135)+(H159*Visualisation!$Q$136)+(H180*Visualisation!$Q$137)+(H201*Visualisation!$Q$138)+(H222*Visualisation!$Q$139)+(H243*Visualisation!$Q$140)+(H264*Visualisation!$Q$141),"-")</f>
        <v>0</v>
      </c>
      <c r="AH267" s="203">
        <f>IFERROR((I96*Visualisation!$Q$133)+(I117*Visualisation!$Q$134)+(I138*Visualisation!$Q$135)+(I159*Visualisation!$Q$136)+(I180*Visualisation!$Q$137)+(I201*Visualisation!$Q$138)+(I222*Visualisation!$Q$139)+(I243*Visualisation!$Q$140)+(I264*Visualisation!$Q$141),"-")</f>
        <v>0</v>
      </c>
      <c r="AI267" s="203">
        <f>IFERROR((J96*Visualisation!$Q$133)+(J117*Visualisation!$Q$134)+(J138*Visualisation!$Q$135)+(J159*Visualisation!$Q$136)+(J180*Visualisation!$Q$137)+(J201*Visualisation!$Q$138)+(J222*Visualisation!$Q$139)+(J243*Visualisation!$Q$140)+(J264*Visualisation!$Q$141),"-")</f>
        <v>0</v>
      </c>
      <c r="AJ267" s="203">
        <f>IFERROR((K96*Visualisation!$Q$133)+(K117*Visualisation!$Q$134)+(K138*Visualisation!$Q$135)+(K159*Visualisation!$Q$136)+(K180*Visualisation!$Q$137)+(K201*Visualisation!$Q$138)+(K222*Visualisation!$Q$139)+(K243*Visualisation!$Q$140)+(K264*Visualisation!$Q$141),"-")</f>
        <v>0</v>
      </c>
      <c r="AK267" s="203">
        <f>IFERROR((L96*Visualisation!$Q$133)+(L117*Visualisation!$Q$134)+(L138*Visualisation!$Q$135)+(L159*Visualisation!$Q$136)+(L180*Visualisation!$Q$137)+(L201*Visualisation!$Q$138)+(L222*Visualisation!$Q$139)+(L243*Visualisation!$Q$140)+(L264*Visualisation!$Q$141),"-")</f>
        <v>0</v>
      </c>
      <c r="AL267" s="203">
        <f>IFERROR((M96*Visualisation!$Q$133)+(M117*Visualisation!$Q$134)+(M138*Visualisation!$Q$135)+(M159*Visualisation!$Q$136)+(M180*Visualisation!$Q$137)+(M201*Visualisation!$Q$138)+(M222*Visualisation!$Q$139)+(M243*Visualisation!$Q$140)+(M264*Visualisation!$Q$141),"-")</f>
        <v>0</v>
      </c>
      <c r="AM267" s="203">
        <f>IFERROR((N96*Visualisation!$Q$133)+(N117*Visualisation!$Q$134)+(N138*Visualisation!$Q$135)+(N159*Visualisation!$Q$136)+(N180*Visualisation!$Q$137)+(N201*Visualisation!$Q$138)+(N222*Visualisation!$Q$139)+(N243*Visualisation!$Q$140)+(N264*Visualisation!$Q$141),"-")</f>
        <v>0</v>
      </c>
      <c r="AN267" s="203">
        <f>IFERROR((O96*Visualisation!$Q$133)+(O117*Visualisation!$Q$134)+(O138*Visualisation!$Q$135)+(O159*Visualisation!$Q$136)+(O180*Visualisation!$Q$137)+(O201*Visualisation!$Q$138)+(O222*Visualisation!$Q$139)+(O243*Visualisation!$Q$140)+(O264*Visualisation!$Q$141),"-")</f>
        <v>0</v>
      </c>
      <c r="AO267" s="203">
        <f>IFERROR((P96*Visualisation!$Q$133)+(P117*Visualisation!$Q$134)+(P138*Visualisation!$Q$135)+(P159*Visualisation!$Q$136)+(P180*Visualisation!$Q$137)+(P201*Visualisation!$Q$138)+(P222*Visualisation!$Q$139)+(P243*Visualisation!$Q$140)+(P264*Visualisation!$Q$141),"-")</f>
        <v>0</v>
      </c>
      <c r="AP267" s="203">
        <f>IFERROR((Q96*Visualisation!$Q$133)+(Q117*Visualisation!$Q$134)+(Q138*Visualisation!$Q$135)+(Q159*Visualisation!$Q$136)+(Q180*Visualisation!$Q$137)+(Q201*Visualisation!$Q$138)+(Q222*Visualisation!$Q$139)+(Q243*Visualisation!$Q$140)+(Q264*Visualisation!$Q$141),"-")</f>
        <v>0</v>
      </c>
      <c r="AQ267" s="204">
        <f>IFERROR((R96*Visualisation!$Q$133)+(R117*Visualisation!$Q$134)+(R138*Visualisation!$Q$135)+(R159*Visualisation!$Q$136)+(R180*Visualisation!$Q$137)+(R201*Visualisation!$Q$138)+(R222*Visualisation!$Q$139)+(R243*Visualisation!$Q$140)+(R264*Visualisation!$Q$141),"-")</f>
        <v>0</v>
      </c>
      <c r="AR267" s="21">
        <f t="shared" si="30"/>
        <v>0</v>
      </c>
      <c r="AS267" s="1"/>
      <c r="AV267" s="249"/>
      <c r="DO267" s="253"/>
    </row>
    <row r="268" spans="1:119" ht="17.100000000000001" customHeight="1">
      <c r="W268" s="254"/>
      <c r="X268" s="2"/>
      <c r="Z268" s="2"/>
      <c r="AA268" s="189" t="s">
        <v>180</v>
      </c>
      <c r="AB268" s="21">
        <f>SUM(AB252:AB267)</f>
        <v>0</v>
      </c>
      <c r="AC268" s="21">
        <f t="shared" ref="AC268:AQ268" si="31">SUM(AC252:AC267)</f>
        <v>0</v>
      </c>
      <c r="AD268" s="21">
        <f t="shared" si="31"/>
        <v>0</v>
      </c>
      <c r="AE268" s="21">
        <f t="shared" si="31"/>
        <v>0</v>
      </c>
      <c r="AF268" s="21">
        <f t="shared" si="31"/>
        <v>0</v>
      </c>
      <c r="AG268" s="21">
        <f t="shared" si="31"/>
        <v>0</v>
      </c>
      <c r="AH268" s="21">
        <f t="shared" si="31"/>
        <v>0</v>
      </c>
      <c r="AI268" s="21">
        <f t="shared" si="31"/>
        <v>0</v>
      </c>
      <c r="AJ268" s="21">
        <f t="shared" si="31"/>
        <v>0</v>
      </c>
      <c r="AK268" s="21">
        <f t="shared" si="31"/>
        <v>0</v>
      </c>
      <c r="AL268" s="21">
        <f t="shared" si="31"/>
        <v>0</v>
      </c>
      <c r="AM268" s="21">
        <f t="shared" si="31"/>
        <v>0</v>
      </c>
      <c r="AN268" s="21">
        <f t="shared" si="31"/>
        <v>0</v>
      </c>
      <c r="AO268" s="21">
        <f t="shared" si="31"/>
        <v>0</v>
      </c>
      <c r="AP268" s="21">
        <f t="shared" si="31"/>
        <v>0</v>
      </c>
      <c r="AQ268" s="21">
        <f t="shared" si="31"/>
        <v>0</v>
      </c>
      <c r="AR268" s="21"/>
      <c r="AS268" s="1"/>
      <c r="AV268" s="249"/>
      <c r="DO268" s="253"/>
    </row>
    <row r="269" spans="1:119">
      <c r="W269" s="254"/>
      <c r="X269" s="2"/>
      <c r="Z269" s="2"/>
      <c r="AA269" s="190"/>
      <c r="AS269" s="1"/>
      <c r="AV269" s="249"/>
      <c r="DO269" s="253"/>
    </row>
    <row r="270" spans="1:119">
      <c r="W270" s="254"/>
      <c r="X270" s="2"/>
      <c r="Z270" s="2"/>
      <c r="AA270" s="175" t="s">
        <v>77</v>
      </c>
      <c r="AB270" s="195">
        <f>AR252</f>
        <v>0</v>
      </c>
      <c r="AC270" s="195">
        <f>AR253</f>
        <v>0</v>
      </c>
      <c r="AD270" s="195">
        <f>AR254</f>
        <v>0</v>
      </c>
      <c r="AE270" s="195">
        <f>AR255</f>
        <v>0</v>
      </c>
      <c r="AF270" s="195">
        <f>AR256</f>
        <v>0</v>
      </c>
      <c r="AG270" s="195">
        <f>AR257</f>
        <v>0</v>
      </c>
      <c r="AH270" s="195">
        <f>AR258</f>
        <v>0</v>
      </c>
      <c r="AI270" s="195">
        <f>AR259</f>
        <v>0</v>
      </c>
      <c r="AJ270" s="195">
        <f>AR260</f>
        <v>0</v>
      </c>
      <c r="AK270" s="195">
        <f>AR261</f>
        <v>0</v>
      </c>
      <c r="AL270" s="195">
        <f>AR262</f>
        <v>0</v>
      </c>
      <c r="AM270" s="195">
        <f>AR263</f>
        <v>0</v>
      </c>
      <c r="AN270" s="195">
        <f>AR264</f>
        <v>0</v>
      </c>
      <c r="AO270" s="195">
        <f>AR265</f>
        <v>0</v>
      </c>
      <c r="AP270" s="195">
        <f>AR266</f>
        <v>0</v>
      </c>
      <c r="AQ270" s="195">
        <f>AR267</f>
        <v>0</v>
      </c>
      <c r="AS270" s="1"/>
      <c r="AV270" s="249"/>
      <c r="DO270" s="253"/>
    </row>
    <row r="271" spans="1:119">
      <c r="W271" s="254"/>
      <c r="X271" s="2"/>
      <c r="Z271" s="2"/>
      <c r="AA271" s="176" t="s">
        <v>178</v>
      </c>
      <c r="AB271" s="197">
        <f t="shared" ref="AB271:AQ271" si="32">AB268</f>
        <v>0</v>
      </c>
      <c r="AC271" s="197">
        <f t="shared" si="32"/>
        <v>0</v>
      </c>
      <c r="AD271" s="197">
        <f t="shared" si="32"/>
        <v>0</v>
      </c>
      <c r="AE271" s="197">
        <f t="shared" si="32"/>
        <v>0</v>
      </c>
      <c r="AF271" s="197">
        <f t="shared" si="32"/>
        <v>0</v>
      </c>
      <c r="AG271" s="197">
        <f t="shared" si="32"/>
        <v>0</v>
      </c>
      <c r="AH271" s="197">
        <f t="shared" si="32"/>
        <v>0</v>
      </c>
      <c r="AI271" s="197">
        <f t="shared" si="32"/>
        <v>0</v>
      </c>
      <c r="AJ271" s="197">
        <f t="shared" si="32"/>
        <v>0</v>
      </c>
      <c r="AK271" s="197">
        <f t="shared" si="32"/>
        <v>0</v>
      </c>
      <c r="AL271" s="197">
        <f t="shared" si="32"/>
        <v>0</v>
      </c>
      <c r="AM271" s="197">
        <f t="shared" si="32"/>
        <v>0</v>
      </c>
      <c r="AN271" s="197">
        <f t="shared" si="32"/>
        <v>0</v>
      </c>
      <c r="AO271" s="197">
        <f t="shared" si="32"/>
        <v>0</v>
      </c>
      <c r="AP271" s="197">
        <f t="shared" si="32"/>
        <v>0</v>
      </c>
      <c r="AQ271" s="197">
        <f t="shared" si="32"/>
        <v>0</v>
      </c>
      <c r="AS271" s="1"/>
      <c r="AV271" s="249"/>
      <c r="DO271" s="253"/>
    </row>
    <row r="272" spans="1:119">
      <c r="W272" s="254"/>
      <c r="X272" s="2"/>
      <c r="Z272" s="2"/>
      <c r="AA272" s="179" t="s">
        <v>185</v>
      </c>
      <c r="AB272" s="191">
        <f t="shared" ref="AB272:AQ272" si="33">AB270-AB271</f>
        <v>0</v>
      </c>
      <c r="AC272" s="191">
        <f t="shared" si="33"/>
        <v>0</v>
      </c>
      <c r="AD272" s="191">
        <f t="shared" si="33"/>
        <v>0</v>
      </c>
      <c r="AE272" s="191">
        <f t="shared" si="33"/>
        <v>0</v>
      </c>
      <c r="AF272" s="191">
        <f t="shared" si="33"/>
        <v>0</v>
      </c>
      <c r="AG272" s="191">
        <f t="shared" si="33"/>
        <v>0</v>
      </c>
      <c r="AH272" s="191">
        <f t="shared" si="33"/>
        <v>0</v>
      </c>
      <c r="AI272" s="191">
        <f t="shared" si="33"/>
        <v>0</v>
      </c>
      <c r="AJ272" s="191">
        <f t="shared" si="33"/>
        <v>0</v>
      </c>
      <c r="AK272" s="191">
        <f t="shared" si="33"/>
        <v>0</v>
      </c>
      <c r="AL272" s="191">
        <f t="shared" si="33"/>
        <v>0</v>
      </c>
      <c r="AM272" s="191">
        <f t="shared" si="33"/>
        <v>0</v>
      </c>
      <c r="AN272" s="191">
        <f t="shared" si="33"/>
        <v>0</v>
      </c>
      <c r="AO272" s="191">
        <f t="shared" si="33"/>
        <v>0</v>
      </c>
      <c r="AP272" s="191">
        <f t="shared" si="33"/>
        <v>0</v>
      </c>
      <c r="AQ272" s="191">
        <f t="shared" si="33"/>
        <v>0</v>
      </c>
      <c r="AR272" s="2"/>
      <c r="AS272" s="1"/>
      <c r="AV272" s="249"/>
      <c r="DO272" s="253"/>
    </row>
    <row r="273" spans="23:119">
      <c r="W273" s="254"/>
      <c r="X273" s="2"/>
      <c r="Z273" s="2"/>
      <c r="AA273" s="27"/>
      <c r="AB273" s="2"/>
      <c r="AC273" s="2"/>
      <c r="AD273" s="2"/>
      <c r="AE273" s="2"/>
      <c r="AF273" s="2"/>
      <c r="AG273" s="2"/>
      <c r="AH273" s="2"/>
      <c r="AI273" s="2"/>
      <c r="AJ273" s="1"/>
      <c r="AK273" s="1"/>
      <c r="AL273" s="1"/>
      <c r="AM273" s="1"/>
      <c r="AN273" s="1"/>
      <c r="AO273" s="1"/>
      <c r="AP273" s="1"/>
      <c r="AQ273" s="1"/>
      <c r="AR273" s="2"/>
      <c r="AS273" s="1"/>
      <c r="AV273" s="249"/>
      <c r="DO273" s="253"/>
    </row>
    <row r="274" spans="23:119">
      <c r="W274" s="254"/>
      <c r="X274" s="2"/>
      <c r="Z274" s="2"/>
      <c r="AR274" s="2"/>
      <c r="AS274" s="1"/>
      <c r="AV274" s="249"/>
      <c r="DO274" s="253"/>
    </row>
    <row r="275" spans="23:119">
      <c r="W275" s="254"/>
      <c r="X275" s="2"/>
      <c r="Z275" s="2"/>
      <c r="AR275" s="2"/>
      <c r="AS275" s="1"/>
      <c r="AV275" s="249"/>
      <c r="DO275" s="253"/>
    </row>
    <row r="276" spans="23:119">
      <c r="W276" s="254"/>
      <c r="X276" s="2"/>
      <c r="Z276" s="2"/>
      <c r="AR276" s="2"/>
      <c r="AS276" s="1"/>
      <c r="AV276" s="249"/>
      <c r="DO276" s="253"/>
    </row>
    <row r="277" spans="23:119">
      <c r="W277" s="254"/>
      <c r="X277" s="2"/>
      <c r="Z277" s="2"/>
      <c r="AA277" s="27"/>
      <c r="AB277" s="43" t="s">
        <v>301</v>
      </c>
      <c r="AC277" s="43" t="s">
        <v>151</v>
      </c>
      <c r="AD277" s="43" t="s">
        <v>242</v>
      </c>
      <c r="AE277" s="43" t="s">
        <v>243</v>
      </c>
      <c r="AF277" s="43" t="s">
        <v>244</v>
      </c>
      <c r="AG277" s="43" t="s">
        <v>203</v>
      </c>
      <c r="AH277" s="43" t="s">
        <v>204</v>
      </c>
      <c r="AI277" s="26" t="s">
        <v>73</v>
      </c>
      <c r="AJ277" s="26" t="s">
        <v>72</v>
      </c>
      <c r="AK277" s="26" t="s">
        <v>71</v>
      </c>
      <c r="AL277" s="43" t="s">
        <v>70</v>
      </c>
      <c r="AM277" s="43" t="s">
        <v>338</v>
      </c>
      <c r="AN277" s="43" t="s">
        <v>89</v>
      </c>
      <c r="AO277" s="43" t="s">
        <v>88</v>
      </c>
      <c r="AP277" s="43" t="s">
        <v>87</v>
      </c>
      <c r="AQ277" s="26" t="s">
        <v>325</v>
      </c>
      <c r="AR277" s="2"/>
      <c r="AS277" s="1"/>
      <c r="AV277" s="249"/>
      <c r="DO277" s="253"/>
    </row>
    <row r="278" spans="23:119">
      <c r="W278" s="254"/>
      <c r="X278" s="2"/>
      <c r="Z278" s="2"/>
      <c r="AA278" s="158" t="s">
        <v>191</v>
      </c>
      <c r="AB278" s="181" t="s">
        <v>42</v>
      </c>
      <c r="AC278" s="155" t="s">
        <v>43</v>
      </c>
      <c r="AD278" s="155" t="s">
        <v>44</v>
      </c>
      <c r="AE278" s="155" t="s">
        <v>334</v>
      </c>
      <c r="AF278" s="155" t="s">
        <v>161</v>
      </c>
      <c r="AG278" s="155" t="s">
        <v>162</v>
      </c>
      <c r="AH278" s="155" t="s">
        <v>56</v>
      </c>
      <c r="AI278" s="155" t="s">
        <v>57</v>
      </c>
      <c r="AJ278" s="155" t="s">
        <v>58</v>
      </c>
      <c r="AK278" s="155" t="s">
        <v>306</v>
      </c>
      <c r="AL278" s="155" t="s">
        <v>307</v>
      </c>
      <c r="AM278" s="155" t="s">
        <v>308</v>
      </c>
      <c r="AN278" s="155" t="s">
        <v>309</v>
      </c>
      <c r="AO278" s="155" t="s">
        <v>310</v>
      </c>
      <c r="AP278" s="155" t="s">
        <v>311</v>
      </c>
      <c r="AQ278" s="155" t="s">
        <v>205</v>
      </c>
      <c r="AR278" s="154" t="s">
        <v>86</v>
      </c>
      <c r="AS278" s="1"/>
      <c r="AV278" s="249"/>
      <c r="DO278" s="253"/>
    </row>
    <row r="279" spans="23:119">
      <c r="W279" s="254"/>
      <c r="X279" s="2"/>
      <c r="Z279" s="2"/>
      <c r="AA279" s="188" t="s">
        <v>297</v>
      </c>
      <c r="AB279" s="21">
        <f>IFERROR((C81*Visualisation!$V$133)+(C102*Visualisation!$V$134)+(C123*Visualisation!$V$135)+(C144*Visualisation!$V$136)+(C165*Visualisation!$V$137)+(C186*Visualisation!$V$138)+(C207*Visualisation!$V$139)+(C228*Visualisation!$V$140)+(C249*Visualisation!$V$141),"-")</f>
        <v>0</v>
      </c>
      <c r="AC279" s="21">
        <f>IFERROR((D81*Visualisation!$V$133)+(D102*Visualisation!$V$134)+(D123*Visualisation!$V$135)+(D144*Visualisation!$V$136)+(D165*Visualisation!$V$137)+(D186*Visualisation!$V$138)+(D207*Visualisation!$V$139)+(D228*Visualisation!$V$140)+(D249*Visualisation!$V$141),"-")</f>
        <v>0</v>
      </c>
      <c r="AD279" s="21">
        <f>IFERROR((E81*Visualisation!$V$133)+(E102*Visualisation!$V$134)+(E123*Visualisation!$V$135)+(E144*Visualisation!$V$136)+(E165*Visualisation!$V$137)+(E186*Visualisation!$V$138)+(E207*Visualisation!$V$139)+(E228*Visualisation!$V$140)+(E249*Visualisation!$V$141),"-")</f>
        <v>0</v>
      </c>
      <c r="AE279" s="21">
        <f>IFERROR((F81*Visualisation!$V$133)+(F102*Visualisation!$V$134)+(F123*Visualisation!$V$135)+(F144*Visualisation!$V$136)+(F165*Visualisation!$V$137)+(F186*Visualisation!$V$138)+(F207*Visualisation!$V$139)+(F228*Visualisation!$V$140)+(F249*Visualisation!$V$141),"-")</f>
        <v>0</v>
      </c>
      <c r="AF279" s="21">
        <f>IFERROR((G81*Visualisation!$V$133)+(G102*Visualisation!$V$134)+(G123*Visualisation!$V$135)+(G144*Visualisation!$V$136)+(G165*Visualisation!$V$137)+(G186*Visualisation!$V$138)+(G207*Visualisation!$V$139)+(G228*Visualisation!$V$140)+(G249*Visualisation!$V$141),"-")</f>
        <v>0</v>
      </c>
      <c r="AG279" s="21">
        <f>IFERROR((H81*Visualisation!$V$133)+(H102*Visualisation!$V$134)+(H123*Visualisation!$V$135)+(H144*Visualisation!$V$136)+(H165*Visualisation!$V$137)+(H186*Visualisation!$V$138)+(H207*Visualisation!$V$139)+(H228*Visualisation!$V$140)+(H249*Visualisation!$V$141),"-")</f>
        <v>0</v>
      </c>
      <c r="AH279" s="21">
        <f>IFERROR((I81*Visualisation!$V$133)+(I102*Visualisation!$V$134)+(I123*Visualisation!$V$135)+(I144*Visualisation!$V$136)+(I165*Visualisation!$V$137)+(I186*Visualisation!$V$138)+(I207*Visualisation!$V$139)+(I228*Visualisation!$V$140)+(I249*Visualisation!$V$141),"-")</f>
        <v>0</v>
      </c>
      <c r="AI279" s="21">
        <f>IFERROR((J81*Visualisation!$V$133)+(J102*Visualisation!$V$134)+(J123*Visualisation!$V$135)+(J144*Visualisation!$V$136)+(J165*Visualisation!$V$137)+(J186*Visualisation!$V$138)+(J207*Visualisation!$V$139)+(J228*Visualisation!$V$140)+(J249*Visualisation!$V$141),"-")</f>
        <v>0</v>
      </c>
      <c r="AJ279" s="21">
        <f>IFERROR((K81*Visualisation!$V$133)+(K102*Visualisation!$V$134)+(K123*Visualisation!$V$135)+(K144*Visualisation!$V$136)+(K165*Visualisation!$V$137)+(K186*Visualisation!$V$138)+(K207*Visualisation!$V$139)+(K228*Visualisation!$V$140)+(K249*Visualisation!$V$141),"-")</f>
        <v>0</v>
      </c>
      <c r="AK279" s="21">
        <f>IFERROR((L81*Visualisation!$V$133)+(L102*Visualisation!$V$134)+(L123*Visualisation!$V$135)+(L144*Visualisation!$V$136)+(L165*Visualisation!$V$137)+(L186*Visualisation!$V$138)+(L207*Visualisation!$V$139)+(L228*Visualisation!$V$140)+(L249*Visualisation!$V$141),"-")</f>
        <v>0</v>
      </c>
      <c r="AL279" s="21">
        <f>IFERROR((M81*Visualisation!$V$133)+(M102*Visualisation!$V$134)+(M123*Visualisation!$V$135)+(M144*Visualisation!$V$136)+(M165*Visualisation!$V$137)+(M186*Visualisation!$V$138)+(M207*Visualisation!$V$139)+(M228*Visualisation!$V$140)+(M249*Visualisation!$V$141),"-")</f>
        <v>0</v>
      </c>
      <c r="AM279" s="21">
        <f>IFERROR((N81*Visualisation!$V$133)+(N102*Visualisation!$V$134)+(N123*Visualisation!$V$135)+(N144*Visualisation!$V$136)+(N165*Visualisation!$V$137)+(N186*Visualisation!$V$138)+(N207*Visualisation!$V$139)+(N228*Visualisation!$V$140)+(N249*Visualisation!$V$141),"-")</f>
        <v>0</v>
      </c>
      <c r="AN279" s="21">
        <f>IFERROR((O81*Visualisation!$V$133)+(O102*Visualisation!$V$134)+(O123*Visualisation!$V$135)+(O144*Visualisation!$V$136)+(O165*Visualisation!$V$137)+(O186*Visualisation!$V$138)+(O207*Visualisation!$V$139)+(O228*Visualisation!$V$140)+(O249*Visualisation!$V$141),"-")</f>
        <v>0</v>
      </c>
      <c r="AO279" s="21">
        <f>IFERROR((P81*Visualisation!$V$133)+(P102*Visualisation!$V$134)+(P123*Visualisation!$V$135)+(P144*Visualisation!$V$136)+(P165*Visualisation!$V$137)+(P186*Visualisation!$V$138)+(P207*Visualisation!$V$139)+(P228*Visualisation!$V$140)+(P249*Visualisation!$V$141),"-")</f>
        <v>0</v>
      </c>
      <c r="AP279" s="21">
        <f>IFERROR((Q81*Visualisation!$V$133)+(Q102*Visualisation!$V$134)+(Q123*Visualisation!$V$135)+(Q144*Visualisation!$V$136)+(Q165*Visualisation!$V$137)+(Q186*Visualisation!$V$138)+(Q207*Visualisation!$V$139)+(Q228*Visualisation!$V$140)+(Q249*Visualisation!$V$141),"-")</f>
        <v>0</v>
      </c>
      <c r="AQ279" s="202">
        <f>IFERROR((R81*Visualisation!$V$133)+(R102*Visualisation!$V$134)+(R123*Visualisation!$V$135)+(R144*Visualisation!$V$136)+(R165*Visualisation!$V$137)+(R186*Visualisation!$V$138)+(R207*Visualisation!$V$139)+(R228*Visualisation!$V$140)+(R249*Visualisation!$V$141),"-")</f>
        <v>0</v>
      </c>
      <c r="AR279" s="21">
        <f>SUM(AB279:AQ279)</f>
        <v>0</v>
      </c>
      <c r="AS279" s="1"/>
      <c r="AV279" s="249"/>
      <c r="DO279" s="253"/>
    </row>
    <row r="280" spans="23:119">
      <c r="W280" s="254"/>
      <c r="X280" s="2"/>
      <c r="Z280" s="2"/>
      <c r="AA280" s="188" t="s">
        <v>298</v>
      </c>
      <c r="AB280" s="21">
        <f>IFERROR((C82*Visualisation!$V$133)+(C103*Visualisation!$V$134)+(C124*Visualisation!$V$135)+(C145*Visualisation!$V$136)+(C166*Visualisation!$V$137)+(C187*Visualisation!$V$138)+(C208*Visualisation!$V$139)+(C229*Visualisation!$V$140)+(C250*Visualisation!$V$141),"-")</f>
        <v>0</v>
      </c>
      <c r="AC280" s="21">
        <f>IFERROR((D82*Visualisation!$V$133)+(D103*Visualisation!$V$134)+(D124*Visualisation!$V$135)+(D145*Visualisation!$V$136)+(D166*Visualisation!$V$137)+(D187*Visualisation!$V$138)+(D208*Visualisation!$V$139)+(D229*Visualisation!$V$140)+(D250*Visualisation!$V$141),"-")</f>
        <v>0</v>
      </c>
      <c r="AD280" s="21">
        <f>IFERROR((E82*Visualisation!$V$133)+(E103*Visualisation!$V$134)+(E124*Visualisation!$V$135)+(E145*Visualisation!$V$136)+(E166*Visualisation!$V$137)+(E187*Visualisation!$V$138)+(E208*Visualisation!$V$139)+(E229*Visualisation!$V$140)+(E250*Visualisation!$V$141),"-")</f>
        <v>0</v>
      </c>
      <c r="AE280" s="21">
        <f>IFERROR((F82*Visualisation!$V$133)+(F103*Visualisation!$V$134)+(F124*Visualisation!$V$135)+(F145*Visualisation!$V$136)+(F166*Visualisation!$V$137)+(F187*Visualisation!$V$138)+(F208*Visualisation!$V$139)+(F229*Visualisation!$V$140)+(F250*Visualisation!$V$141),"-")</f>
        <v>0</v>
      </c>
      <c r="AF280" s="21">
        <f>IFERROR((G82*Visualisation!$V$133)+(G103*Visualisation!$V$134)+(G124*Visualisation!$V$135)+(G145*Visualisation!$V$136)+(G166*Visualisation!$V$137)+(G187*Visualisation!$V$138)+(G208*Visualisation!$V$139)+(G229*Visualisation!$V$140)+(G250*Visualisation!$V$141),"-")</f>
        <v>0</v>
      </c>
      <c r="AG280" s="21">
        <f>IFERROR((H82*Visualisation!$V$133)+(H103*Visualisation!$V$134)+(H124*Visualisation!$V$135)+(H145*Visualisation!$V$136)+(H166*Visualisation!$V$137)+(H187*Visualisation!$V$138)+(H208*Visualisation!$V$139)+(H229*Visualisation!$V$140)+(H250*Visualisation!$V$141),"-")</f>
        <v>0</v>
      </c>
      <c r="AH280" s="21">
        <f>IFERROR((I82*Visualisation!$V$133)+(I103*Visualisation!$V$134)+(I124*Visualisation!$V$135)+(I145*Visualisation!$V$136)+(I166*Visualisation!$V$137)+(I187*Visualisation!$V$138)+(I208*Visualisation!$V$139)+(I229*Visualisation!$V$140)+(I250*Visualisation!$V$141),"-")</f>
        <v>0</v>
      </c>
      <c r="AI280" s="21">
        <f>IFERROR((J82*Visualisation!$V$133)+(J103*Visualisation!$V$134)+(J124*Visualisation!$V$135)+(J145*Visualisation!$V$136)+(J166*Visualisation!$V$137)+(J187*Visualisation!$V$138)+(J208*Visualisation!$V$139)+(J229*Visualisation!$V$140)+(J250*Visualisation!$V$141),"-")</f>
        <v>0</v>
      </c>
      <c r="AJ280" s="21">
        <f>IFERROR((K82*Visualisation!$V$133)+(K103*Visualisation!$V$134)+(K124*Visualisation!$V$135)+(K145*Visualisation!$V$136)+(K166*Visualisation!$V$137)+(K187*Visualisation!$V$138)+(K208*Visualisation!$V$139)+(K229*Visualisation!$V$140)+(K250*Visualisation!$V$141),"-")</f>
        <v>0</v>
      </c>
      <c r="AK280" s="21">
        <f>IFERROR((L82*Visualisation!$V$133)+(L103*Visualisation!$V$134)+(L124*Visualisation!$V$135)+(L145*Visualisation!$V$136)+(L166*Visualisation!$V$137)+(L187*Visualisation!$V$138)+(L208*Visualisation!$V$139)+(L229*Visualisation!$V$140)+(L250*Visualisation!$V$141),"-")</f>
        <v>0</v>
      </c>
      <c r="AL280" s="21">
        <f>IFERROR((M82*Visualisation!$V$133)+(M103*Visualisation!$V$134)+(M124*Visualisation!$V$135)+(M145*Visualisation!$V$136)+(M166*Visualisation!$V$137)+(M187*Visualisation!$V$138)+(M208*Visualisation!$V$139)+(M229*Visualisation!$V$140)+(M250*Visualisation!$V$141),"-")</f>
        <v>0</v>
      </c>
      <c r="AM280" s="21">
        <f>IFERROR((N82*Visualisation!$V$133)+(N103*Visualisation!$V$134)+(N124*Visualisation!$V$135)+(N145*Visualisation!$V$136)+(N166*Visualisation!$V$137)+(N187*Visualisation!$V$138)+(N208*Visualisation!$V$139)+(N229*Visualisation!$V$140)+(N250*Visualisation!$V$141),"-")</f>
        <v>0</v>
      </c>
      <c r="AN280" s="21">
        <f>IFERROR((O82*Visualisation!$V$133)+(O103*Visualisation!$V$134)+(O124*Visualisation!$V$135)+(O145*Visualisation!$V$136)+(O166*Visualisation!$V$137)+(O187*Visualisation!$V$138)+(O208*Visualisation!$V$139)+(O229*Visualisation!$V$140)+(O250*Visualisation!$V$141),"-")</f>
        <v>0</v>
      </c>
      <c r="AO280" s="21">
        <f>IFERROR((P82*Visualisation!$V$133)+(P103*Visualisation!$V$134)+(P124*Visualisation!$V$135)+(P145*Visualisation!$V$136)+(P166*Visualisation!$V$137)+(P187*Visualisation!$V$138)+(P208*Visualisation!$V$139)+(P229*Visualisation!$V$140)+(P250*Visualisation!$V$141),"-")</f>
        <v>0</v>
      </c>
      <c r="AP280" s="21">
        <f>IFERROR((Q82*Visualisation!$V$133)+(Q103*Visualisation!$V$134)+(Q124*Visualisation!$V$135)+(Q145*Visualisation!$V$136)+(Q166*Visualisation!$V$137)+(Q187*Visualisation!$V$138)+(Q208*Visualisation!$V$139)+(Q229*Visualisation!$V$140)+(Q250*Visualisation!$V$141),"-")</f>
        <v>0</v>
      </c>
      <c r="AQ280" s="202">
        <f>IFERROR((R82*Visualisation!$V$133)+(R103*Visualisation!$V$134)+(R124*Visualisation!$V$135)+(R145*Visualisation!$V$136)+(R166*Visualisation!$V$137)+(R187*Visualisation!$V$138)+(R208*Visualisation!$V$139)+(R229*Visualisation!$V$140)+(R250*Visualisation!$V$141),"-")</f>
        <v>0</v>
      </c>
      <c r="AR280" s="21">
        <f t="shared" ref="AR280:AR294" si="34">SUM(AB280:AQ280)</f>
        <v>0</v>
      </c>
      <c r="AS280" s="1"/>
      <c r="AV280" s="249"/>
      <c r="DO280" s="253"/>
    </row>
    <row r="281" spans="23:119">
      <c r="W281" s="254"/>
      <c r="X281" s="2"/>
      <c r="Z281" s="2"/>
      <c r="AA281" s="188" t="s">
        <v>299</v>
      </c>
      <c r="AB281" s="21">
        <f>IFERROR((C83*Visualisation!$V$133)+(C104*Visualisation!$V$134)+(C125*Visualisation!$V$135)+(C146*Visualisation!$V$136)+(C167*Visualisation!$V$137)+(C188*Visualisation!$V$138)+(C209*Visualisation!$V$139)+(C230*Visualisation!$V$140)+(C251*Visualisation!$V$141),"-")</f>
        <v>0</v>
      </c>
      <c r="AC281" s="21">
        <f>IFERROR((D83*Visualisation!$V$133)+(D104*Visualisation!$V$134)+(D125*Visualisation!$V$135)+(D146*Visualisation!$V$136)+(D167*Visualisation!$V$137)+(D188*Visualisation!$V$138)+(D209*Visualisation!$V$139)+(D230*Visualisation!$V$140)+(D251*Visualisation!$V$141),"-")</f>
        <v>0</v>
      </c>
      <c r="AD281" s="21">
        <f>IFERROR((E83*Visualisation!$V$133)+(E104*Visualisation!$V$134)+(E125*Visualisation!$V$135)+(E146*Visualisation!$V$136)+(E167*Visualisation!$V$137)+(E188*Visualisation!$V$138)+(E209*Visualisation!$V$139)+(E230*Visualisation!$V$140)+(E251*Visualisation!$V$141),"-")</f>
        <v>0</v>
      </c>
      <c r="AE281" s="21">
        <f>IFERROR((F83*Visualisation!$V$133)+(F104*Visualisation!$V$134)+(F125*Visualisation!$V$135)+(F146*Visualisation!$V$136)+(F167*Visualisation!$V$137)+(F188*Visualisation!$V$138)+(F209*Visualisation!$V$139)+(F230*Visualisation!$V$140)+(F251*Visualisation!$V$141),"-")</f>
        <v>0</v>
      </c>
      <c r="AF281" s="21">
        <f>IFERROR((G83*Visualisation!$V$133)+(G104*Visualisation!$V$134)+(G125*Visualisation!$V$135)+(G146*Visualisation!$V$136)+(G167*Visualisation!$V$137)+(G188*Visualisation!$V$138)+(G209*Visualisation!$V$139)+(G230*Visualisation!$V$140)+(G251*Visualisation!$V$141),"-")</f>
        <v>0</v>
      </c>
      <c r="AG281" s="21">
        <f>IFERROR((H83*Visualisation!$V$133)+(H104*Visualisation!$V$134)+(H125*Visualisation!$V$135)+(H146*Visualisation!$V$136)+(H167*Visualisation!$V$137)+(H188*Visualisation!$V$138)+(H209*Visualisation!$V$139)+(H230*Visualisation!$V$140)+(H251*Visualisation!$V$141),"-")</f>
        <v>0</v>
      </c>
      <c r="AH281" s="21">
        <f>IFERROR((I83*Visualisation!$V$133)+(I104*Visualisation!$V$134)+(I125*Visualisation!$V$135)+(I146*Visualisation!$V$136)+(I167*Visualisation!$V$137)+(I188*Visualisation!$V$138)+(I209*Visualisation!$V$139)+(I230*Visualisation!$V$140)+(I251*Visualisation!$V$141),"-")</f>
        <v>0</v>
      </c>
      <c r="AI281" s="21">
        <f>IFERROR((J83*Visualisation!$V$133)+(J104*Visualisation!$V$134)+(J125*Visualisation!$V$135)+(J146*Visualisation!$V$136)+(J167*Visualisation!$V$137)+(J188*Visualisation!$V$138)+(J209*Visualisation!$V$139)+(J230*Visualisation!$V$140)+(J251*Visualisation!$V$141),"-")</f>
        <v>0</v>
      </c>
      <c r="AJ281" s="21">
        <f>IFERROR((K83*Visualisation!$V$133)+(K104*Visualisation!$V$134)+(K125*Visualisation!$V$135)+(K146*Visualisation!$V$136)+(K167*Visualisation!$V$137)+(K188*Visualisation!$V$138)+(K209*Visualisation!$V$139)+(K230*Visualisation!$V$140)+(K251*Visualisation!$V$141),"-")</f>
        <v>0</v>
      </c>
      <c r="AK281" s="21">
        <f>IFERROR((L83*Visualisation!$V$133)+(L104*Visualisation!$V$134)+(L125*Visualisation!$V$135)+(L146*Visualisation!$V$136)+(L167*Visualisation!$V$137)+(L188*Visualisation!$V$138)+(L209*Visualisation!$V$139)+(L230*Visualisation!$V$140)+(L251*Visualisation!$V$141),"-")</f>
        <v>0</v>
      </c>
      <c r="AL281" s="21">
        <f>IFERROR((M83*Visualisation!$V$133)+(M104*Visualisation!$V$134)+(M125*Visualisation!$V$135)+(M146*Visualisation!$V$136)+(M167*Visualisation!$V$137)+(M188*Visualisation!$V$138)+(M209*Visualisation!$V$139)+(M230*Visualisation!$V$140)+(M251*Visualisation!$V$141),"-")</f>
        <v>0</v>
      </c>
      <c r="AM281" s="21">
        <f>IFERROR((N83*Visualisation!$V$133)+(N104*Visualisation!$V$134)+(N125*Visualisation!$V$135)+(N146*Visualisation!$V$136)+(N167*Visualisation!$V$137)+(N188*Visualisation!$V$138)+(N209*Visualisation!$V$139)+(N230*Visualisation!$V$140)+(N251*Visualisation!$V$141),"-")</f>
        <v>0</v>
      </c>
      <c r="AN281" s="21">
        <f>IFERROR((O83*Visualisation!$V$133)+(O104*Visualisation!$V$134)+(O125*Visualisation!$V$135)+(O146*Visualisation!$V$136)+(O167*Visualisation!$V$137)+(O188*Visualisation!$V$138)+(O209*Visualisation!$V$139)+(O230*Visualisation!$V$140)+(O251*Visualisation!$V$141),"-")</f>
        <v>0</v>
      </c>
      <c r="AO281" s="21">
        <f>IFERROR((P83*Visualisation!$V$133)+(P104*Visualisation!$V$134)+(P125*Visualisation!$V$135)+(P146*Visualisation!$V$136)+(P167*Visualisation!$V$137)+(P188*Visualisation!$V$138)+(P209*Visualisation!$V$139)+(P230*Visualisation!$V$140)+(P251*Visualisation!$V$141),"-")</f>
        <v>0</v>
      </c>
      <c r="AP281" s="21">
        <f>IFERROR((Q83*Visualisation!$V$133)+(Q104*Visualisation!$V$134)+(Q125*Visualisation!$V$135)+(Q146*Visualisation!$V$136)+(Q167*Visualisation!$V$137)+(Q188*Visualisation!$V$138)+(Q209*Visualisation!$V$139)+(Q230*Visualisation!$V$140)+(Q251*Visualisation!$V$141),"-")</f>
        <v>0</v>
      </c>
      <c r="AQ281" s="202">
        <f>IFERROR((R83*Visualisation!$V$133)+(R104*Visualisation!$V$134)+(R125*Visualisation!$V$135)+(R146*Visualisation!$V$136)+(R167*Visualisation!$V$137)+(R188*Visualisation!$V$138)+(R209*Visualisation!$V$139)+(R230*Visualisation!$V$140)+(R251*Visualisation!$V$141),"-")</f>
        <v>0</v>
      </c>
      <c r="AR281" s="21">
        <f t="shared" si="34"/>
        <v>0</v>
      </c>
      <c r="AS281" s="1"/>
      <c r="AV281" s="249"/>
      <c r="DO281" s="253"/>
    </row>
    <row r="282" spans="23:119">
      <c r="W282" s="254"/>
      <c r="X282" s="2"/>
      <c r="Z282" s="2"/>
      <c r="AA282" s="188" t="s">
        <v>300</v>
      </c>
      <c r="AB282" s="21">
        <f>IFERROR((C84*Visualisation!$V$133)+(C105*Visualisation!$V$134)+(C126*Visualisation!$V$135)+(C147*Visualisation!$V$136)+(C168*Visualisation!$V$137)+(C189*Visualisation!$V$138)+(C210*Visualisation!$V$139)+(C231*Visualisation!$V$140)+(C252*Visualisation!$V$141),"-")</f>
        <v>0</v>
      </c>
      <c r="AC282" s="21">
        <f>IFERROR((D84*Visualisation!$V$133)+(D105*Visualisation!$V$134)+(D126*Visualisation!$V$135)+(D147*Visualisation!$V$136)+(D168*Visualisation!$V$137)+(D189*Visualisation!$V$138)+(D210*Visualisation!$V$139)+(D231*Visualisation!$V$140)+(D252*Visualisation!$V$141),"-")</f>
        <v>0</v>
      </c>
      <c r="AD282" s="21">
        <f>IFERROR((E84*Visualisation!$V$133)+(E105*Visualisation!$V$134)+(E126*Visualisation!$V$135)+(E147*Visualisation!$V$136)+(E168*Visualisation!$V$137)+(E189*Visualisation!$V$138)+(E210*Visualisation!$V$139)+(E231*Visualisation!$V$140)+(E252*Visualisation!$V$141),"-")</f>
        <v>0</v>
      </c>
      <c r="AE282" s="21">
        <f>IFERROR((F84*Visualisation!$V$133)+(F105*Visualisation!$V$134)+(F126*Visualisation!$V$135)+(F147*Visualisation!$V$136)+(F168*Visualisation!$V$137)+(F189*Visualisation!$V$138)+(F210*Visualisation!$V$139)+(F231*Visualisation!$V$140)+(F252*Visualisation!$V$141),"-")</f>
        <v>0</v>
      </c>
      <c r="AF282" s="21">
        <f>IFERROR((G84*Visualisation!$V$133)+(G105*Visualisation!$V$134)+(G126*Visualisation!$V$135)+(G147*Visualisation!$V$136)+(G168*Visualisation!$V$137)+(G189*Visualisation!$V$138)+(G210*Visualisation!$V$139)+(G231*Visualisation!$V$140)+(G252*Visualisation!$V$141),"-")</f>
        <v>0</v>
      </c>
      <c r="AG282" s="21">
        <f>IFERROR((H84*Visualisation!$V$133)+(H105*Visualisation!$V$134)+(H126*Visualisation!$V$135)+(H147*Visualisation!$V$136)+(H168*Visualisation!$V$137)+(H189*Visualisation!$V$138)+(H210*Visualisation!$V$139)+(H231*Visualisation!$V$140)+(H252*Visualisation!$V$141),"-")</f>
        <v>0</v>
      </c>
      <c r="AH282" s="21">
        <f>IFERROR((I84*Visualisation!$V$133)+(I105*Visualisation!$V$134)+(I126*Visualisation!$V$135)+(I147*Visualisation!$V$136)+(I168*Visualisation!$V$137)+(I189*Visualisation!$V$138)+(I210*Visualisation!$V$139)+(I231*Visualisation!$V$140)+(I252*Visualisation!$V$141),"-")</f>
        <v>0</v>
      </c>
      <c r="AI282" s="21">
        <f>IFERROR((J84*Visualisation!$V$133)+(J105*Visualisation!$V$134)+(J126*Visualisation!$V$135)+(J147*Visualisation!$V$136)+(J168*Visualisation!$V$137)+(J189*Visualisation!$V$138)+(J210*Visualisation!$V$139)+(J231*Visualisation!$V$140)+(J252*Visualisation!$V$141),"-")</f>
        <v>0</v>
      </c>
      <c r="AJ282" s="21">
        <f>IFERROR((K84*Visualisation!$V$133)+(K105*Visualisation!$V$134)+(K126*Visualisation!$V$135)+(K147*Visualisation!$V$136)+(K168*Visualisation!$V$137)+(K189*Visualisation!$V$138)+(K210*Visualisation!$V$139)+(K231*Visualisation!$V$140)+(K252*Visualisation!$V$141),"-")</f>
        <v>0</v>
      </c>
      <c r="AK282" s="21">
        <f>IFERROR((L84*Visualisation!$V$133)+(L105*Visualisation!$V$134)+(L126*Visualisation!$V$135)+(L147*Visualisation!$V$136)+(L168*Visualisation!$V$137)+(L189*Visualisation!$V$138)+(L210*Visualisation!$V$139)+(L231*Visualisation!$V$140)+(L252*Visualisation!$V$141),"-")</f>
        <v>0</v>
      </c>
      <c r="AL282" s="21">
        <f>IFERROR((M84*Visualisation!$V$133)+(M105*Visualisation!$V$134)+(M126*Visualisation!$V$135)+(M147*Visualisation!$V$136)+(M168*Visualisation!$V$137)+(M189*Visualisation!$V$138)+(M210*Visualisation!$V$139)+(M231*Visualisation!$V$140)+(M252*Visualisation!$V$141),"-")</f>
        <v>0</v>
      </c>
      <c r="AM282" s="21">
        <f>IFERROR((N84*Visualisation!$V$133)+(N105*Visualisation!$V$134)+(N126*Visualisation!$V$135)+(N147*Visualisation!$V$136)+(N168*Visualisation!$V$137)+(N189*Visualisation!$V$138)+(N210*Visualisation!$V$139)+(N231*Visualisation!$V$140)+(N252*Visualisation!$V$141),"-")</f>
        <v>0</v>
      </c>
      <c r="AN282" s="21">
        <f>IFERROR((O84*Visualisation!$V$133)+(O105*Visualisation!$V$134)+(O126*Visualisation!$V$135)+(O147*Visualisation!$V$136)+(O168*Visualisation!$V$137)+(O189*Visualisation!$V$138)+(O210*Visualisation!$V$139)+(O231*Visualisation!$V$140)+(O252*Visualisation!$V$141),"-")</f>
        <v>0</v>
      </c>
      <c r="AO282" s="21">
        <f>IFERROR((P84*Visualisation!$V$133)+(P105*Visualisation!$V$134)+(P126*Visualisation!$V$135)+(P147*Visualisation!$V$136)+(P168*Visualisation!$V$137)+(P189*Visualisation!$V$138)+(P210*Visualisation!$V$139)+(P231*Visualisation!$V$140)+(P252*Visualisation!$V$141),"-")</f>
        <v>0</v>
      </c>
      <c r="AP282" s="21">
        <f>IFERROR((Q84*Visualisation!$V$133)+(Q105*Visualisation!$V$134)+(Q126*Visualisation!$V$135)+(Q147*Visualisation!$V$136)+(Q168*Visualisation!$V$137)+(Q189*Visualisation!$V$138)+(Q210*Visualisation!$V$139)+(Q231*Visualisation!$V$140)+(Q252*Visualisation!$V$141),"-")</f>
        <v>0</v>
      </c>
      <c r="AQ282" s="202">
        <f>IFERROR((R84*Visualisation!$V$133)+(R105*Visualisation!$V$134)+(R126*Visualisation!$V$135)+(R147*Visualisation!$V$136)+(R168*Visualisation!$V$137)+(R189*Visualisation!$V$138)+(R210*Visualisation!$V$139)+(R231*Visualisation!$V$140)+(R252*Visualisation!$V$141),"-")</f>
        <v>0</v>
      </c>
      <c r="AR282" s="21">
        <f t="shared" si="34"/>
        <v>0</v>
      </c>
      <c r="AS282" s="1"/>
      <c r="AV282" s="249"/>
      <c r="DO282" s="253"/>
    </row>
    <row r="283" spans="23:119">
      <c r="W283" s="254"/>
      <c r="X283" s="2"/>
      <c r="Z283" s="2"/>
      <c r="AA283" s="188" t="s">
        <v>284</v>
      </c>
      <c r="AB283" s="21">
        <f>IFERROR((C85*Visualisation!$V$133)+(C106*Visualisation!$V$134)+(C127*Visualisation!$V$135)+(C148*Visualisation!$V$136)+(C169*Visualisation!$V$137)+(C190*Visualisation!$V$138)+(C211*Visualisation!$V$139)+(C232*Visualisation!$V$140)+(C253*Visualisation!$V$141),"-")</f>
        <v>0</v>
      </c>
      <c r="AC283" s="21">
        <f>IFERROR((D85*Visualisation!$V$133)+(D106*Visualisation!$V$134)+(D127*Visualisation!$V$135)+(D148*Visualisation!$V$136)+(D169*Visualisation!$V$137)+(D190*Visualisation!$V$138)+(D211*Visualisation!$V$139)+(D232*Visualisation!$V$140)+(D253*Visualisation!$V$141),"-")</f>
        <v>0</v>
      </c>
      <c r="AD283" s="21">
        <f>IFERROR((E85*Visualisation!$V$133)+(E106*Visualisation!$V$134)+(E127*Visualisation!$V$135)+(E148*Visualisation!$V$136)+(E169*Visualisation!$V$137)+(E190*Visualisation!$V$138)+(E211*Visualisation!$V$139)+(E232*Visualisation!$V$140)+(E253*Visualisation!$V$141),"-")</f>
        <v>0</v>
      </c>
      <c r="AE283" s="21">
        <f>IFERROR((F85*Visualisation!$V$133)+(F106*Visualisation!$V$134)+(F127*Visualisation!$V$135)+(F148*Visualisation!$V$136)+(F169*Visualisation!$V$137)+(F190*Visualisation!$V$138)+(F211*Visualisation!$V$139)+(F232*Visualisation!$V$140)+(F253*Visualisation!$V$141),"-")</f>
        <v>0</v>
      </c>
      <c r="AF283" s="21">
        <f>IFERROR((G85*Visualisation!$V$133)+(G106*Visualisation!$V$134)+(G127*Visualisation!$V$135)+(G148*Visualisation!$V$136)+(G169*Visualisation!$V$137)+(G190*Visualisation!$V$138)+(G211*Visualisation!$V$139)+(G232*Visualisation!$V$140)+(G253*Visualisation!$V$141),"-")</f>
        <v>0</v>
      </c>
      <c r="AG283" s="21">
        <f>IFERROR((H85*Visualisation!$V$133)+(H106*Visualisation!$V$134)+(H127*Visualisation!$V$135)+(H148*Visualisation!$V$136)+(H169*Visualisation!$V$137)+(H190*Visualisation!$V$138)+(H211*Visualisation!$V$139)+(H232*Visualisation!$V$140)+(H253*Visualisation!$V$141),"-")</f>
        <v>0</v>
      </c>
      <c r="AH283" s="21">
        <f>IFERROR((I85*Visualisation!$V$133)+(I106*Visualisation!$V$134)+(I127*Visualisation!$V$135)+(I148*Visualisation!$V$136)+(I169*Visualisation!$V$137)+(I190*Visualisation!$V$138)+(I211*Visualisation!$V$139)+(I232*Visualisation!$V$140)+(I253*Visualisation!$V$141),"-")</f>
        <v>0</v>
      </c>
      <c r="AI283" s="21">
        <f>IFERROR((J85*Visualisation!$V$133)+(J106*Visualisation!$V$134)+(J127*Visualisation!$V$135)+(J148*Visualisation!$V$136)+(J169*Visualisation!$V$137)+(J190*Visualisation!$V$138)+(J211*Visualisation!$V$139)+(J232*Visualisation!$V$140)+(J253*Visualisation!$V$141),"-")</f>
        <v>0</v>
      </c>
      <c r="AJ283" s="21">
        <f>IFERROR((K85*Visualisation!$V$133)+(K106*Visualisation!$V$134)+(K127*Visualisation!$V$135)+(K148*Visualisation!$V$136)+(K169*Visualisation!$V$137)+(K190*Visualisation!$V$138)+(K211*Visualisation!$V$139)+(K232*Visualisation!$V$140)+(K253*Visualisation!$V$141),"-")</f>
        <v>0</v>
      </c>
      <c r="AK283" s="21">
        <f>IFERROR((L85*Visualisation!$V$133)+(L106*Visualisation!$V$134)+(L127*Visualisation!$V$135)+(L148*Visualisation!$V$136)+(L169*Visualisation!$V$137)+(L190*Visualisation!$V$138)+(L211*Visualisation!$V$139)+(L232*Visualisation!$V$140)+(L253*Visualisation!$V$141),"-")</f>
        <v>0</v>
      </c>
      <c r="AL283" s="21">
        <f>IFERROR((M85*Visualisation!$V$133)+(M106*Visualisation!$V$134)+(M127*Visualisation!$V$135)+(M148*Visualisation!$V$136)+(M169*Visualisation!$V$137)+(M190*Visualisation!$V$138)+(M211*Visualisation!$V$139)+(M232*Visualisation!$V$140)+(M253*Visualisation!$V$141),"-")</f>
        <v>0</v>
      </c>
      <c r="AM283" s="21">
        <f>IFERROR((N85*Visualisation!$V$133)+(N106*Visualisation!$V$134)+(N127*Visualisation!$V$135)+(N148*Visualisation!$V$136)+(N169*Visualisation!$V$137)+(N190*Visualisation!$V$138)+(N211*Visualisation!$V$139)+(N232*Visualisation!$V$140)+(N253*Visualisation!$V$141),"-")</f>
        <v>0</v>
      </c>
      <c r="AN283" s="21">
        <f>IFERROR((O85*Visualisation!$V$133)+(O106*Visualisation!$V$134)+(O127*Visualisation!$V$135)+(O148*Visualisation!$V$136)+(O169*Visualisation!$V$137)+(O190*Visualisation!$V$138)+(O211*Visualisation!$V$139)+(O232*Visualisation!$V$140)+(O253*Visualisation!$V$141),"-")</f>
        <v>0</v>
      </c>
      <c r="AO283" s="21">
        <f>IFERROR((P85*Visualisation!$V$133)+(P106*Visualisation!$V$134)+(P127*Visualisation!$V$135)+(P148*Visualisation!$V$136)+(P169*Visualisation!$V$137)+(P190*Visualisation!$V$138)+(P211*Visualisation!$V$139)+(P232*Visualisation!$V$140)+(P253*Visualisation!$V$141),"-")</f>
        <v>0</v>
      </c>
      <c r="AP283" s="21">
        <f>IFERROR((Q85*Visualisation!$V$133)+(Q106*Visualisation!$V$134)+(Q127*Visualisation!$V$135)+(Q148*Visualisation!$V$136)+(Q169*Visualisation!$V$137)+(Q190*Visualisation!$V$138)+(Q211*Visualisation!$V$139)+(Q232*Visualisation!$V$140)+(Q253*Visualisation!$V$141),"-")</f>
        <v>0</v>
      </c>
      <c r="AQ283" s="202">
        <f>IFERROR((R85*Visualisation!$V$133)+(R106*Visualisation!$V$134)+(R127*Visualisation!$V$135)+(R148*Visualisation!$V$136)+(R169*Visualisation!$V$137)+(R190*Visualisation!$V$138)+(R211*Visualisation!$V$139)+(R232*Visualisation!$V$140)+(R253*Visualisation!$V$141),"-")</f>
        <v>0</v>
      </c>
      <c r="AR283" s="21">
        <f t="shared" si="34"/>
        <v>0</v>
      </c>
      <c r="AS283" s="1"/>
      <c r="AV283" s="249"/>
      <c r="DO283" s="253"/>
    </row>
    <row r="284" spans="23:119">
      <c r="W284" s="254"/>
      <c r="X284" s="2"/>
      <c r="Z284" s="2"/>
      <c r="AA284" s="188" t="s">
        <v>285</v>
      </c>
      <c r="AB284" s="21">
        <f>IFERROR((C86*Visualisation!$V$133)+(C107*Visualisation!$V$134)+(C128*Visualisation!$V$135)+(C149*Visualisation!$V$136)+(C170*Visualisation!$V$137)+(C191*Visualisation!$V$138)+(C212*Visualisation!$V$139)+(C233*Visualisation!$V$140)+(C254*Visualisation!$V$141),"-")</f>
        <v>0</v>
      </c>
      <c r="AC284" s="21">
        <f>IFERROR((D86*Visualisation!$V$133)+(D107*Visualisation!$V$134)+(D128*Visualisation!$V$135)+(D149*Visualisation!$V$136)+(D170*Visualisation!$V$137)+(D191*Visualisation!$V$138)+(D212*Visualisation!$V$139)+(D233*Visualisation!$V$140)+(D254*Visualisation!$V$141),"-")</f>
        <v>0</v>
      </c>
      <c r="AD284" s="21">
        <f>IFERROR((E86*Visualisation!$V$133)+(E107*Visualisation!$V$134)+(E128*Visualisation!$V$135)+(E149*Visualisation!$V$136)+(E170*Visualisation!$V$137)+(E191*Visualisation!$V$138)+(E212*Visualisation!$V$139)+(E233*Visualisation!$V$140)+(E254*Visualisation!$V$141),"-")</f>
        <v>0</v>
      </c>
      <c r="AE284" s="21">
        <f>IFERROR((F86*Visualisation!$V$133)+(F107*Visualisation!$V$134)+(F128*Visualisation!$V$135)+(F149*Visualisation!$V$136)+(F170*Visualisation!$V$137)+(F191*Visualisation!$V$138)+(F212*Visualisation!$V$139)+(F233*Visualisation!$V$140)+(F254*Visualisation!$V$141),"-")</f>
        <v>0</v>
      </c>
      <c r="AF284" s="21">
        <f>IFERROR((G86*Visualisation!$V$133)+(G107*Visualisation!$V$134)+(G128*Visualisation!$V$135)+(G149*Visualisation!$V$136)+(G170*Visualisation!$V$137)+(G191*Visualisation!$V$138)+(G212*Visualisation!$V$139)+(G233*Visualisation!$V$140)+(G254*Visualisation!$V$141),"-")</f>
        <v>0</v>
      </c>
      <c r="AG284" s="21">
        <f>IFERROR((H86*Visualisation!$V$133)+(H107*Visualisation!$V$134)+(H128*Visualisation!$V$135)+(H149*Visualisation!$V$136)+(H170*Visualisation!$V$137)+(H191*Visualisation!$V$138)+(H212*Visualisation!$V$139)+(H233*Visualisation!$V$140)+(H254*Visualisation!$V$141),"-")</f>
        <v>0</v>
      </c>
      <c r="AH284" s="21">
        <f>IFERROR((I86*Visualisation!$V$133)+(I107*Visualisation!$V$134)+(I128*Visualisation!$V$135)+(I149*Visualisation!$V$136)+(I170*Visualisation!$V$137)+(I191*Visualisation!$V$138)+(I212*Visualisation!$V$139)+(I233*Visualisation!$V$140)+(I254*Visualisation!$V$141),"-")</f>
        <v>0</v>
      </c>
      <c r="AI284" s="21">
        <f>IFERROR((J86*Visualisation!$V$133)+(J107*Visualisation!$V$134)+(J128*Visualisation!$V$135)+(J149*Visualisation!$V$136)+(J170*Visualisation!$V$137)+(J191*Visualisation!$V$138)+(J212*Visualisation!$V$139)+(J233*Visualisation!$V$140)+(J254*Visualisation!$V$141),"-")</f>
        <v>0</v>
      </c>
      <c r="AJ284" s="21">
        <f>IFERROR((K86*Visualisation!$V$133)+(K107*Visualisation!$V$134)+(K128*Visualisation!$V$135)+(K149*Visualisation!$V$136)+(K170*Visualisation!$V$137)+(K191*Visualisation!$V$138)+(K212*Visualisation!$V$139)+(K233*Visualisation!$V$140)+(K254*Visualisation!$V$141),"-")</f>
        <v>0</v>
      </c>
      <c r="AK284" s="21">
        <f>IFERROR((L86*Visualisation!$V$133)+(L107*Visualisation!$V$134)+(L128*Visualisation!$V$135)+(L149*Visualisation!$V$136)+(L170*Visualisation!$V$137)+(L191*Visualisation!$V$138)+(L212*Visualisation!$V$139)+(L233*Visualisation!$V$140)+(L254*Visualisation!$V$141),"-")</f>
        <v>0</v>
      </c>
      <c r="AL284" s="21">
        <f>IFERROR((M86*Visualisation!$V$133)+(M107*Visualisation!$V$134)+(M128*Visualisation!$V$135)+(M149*Visualisation!$V$136)+(M170*Visualisation!$V$137)+(M191*Visualisation!$V$138)+(M212*Visualisation!$V$139)+(M233*Visualisation!$V$140)+(M254*Visualisation!$V$141),"-")</f>
        <v>0</v>
      </c>
      <c r="AM284" s="21">
        <f>IFERROR((N86*Visualisation!$V$133)+(N107*Visualisation!$V$134)+(N128*Visualisation!$V$135)+(N149*Visualisation!$V$136)+(N170*Visualisation!$V$137)+(N191*Visualisation!$V$138)+(N212*Visualisation!$V$139)+(N233*Visualisation!$V$140)+(N254*Visualisation!$V$141),"-")</f>
        <v>0</v>
      </c>
      <c r="AN284" s="21">
        <f>IFERROR((O86*Visualisation!$V$133)+(O107*Visualisation!$V$134)+(O128*Visualisation!$V$135)+(O149*Visualisation!$V$136)+(O170*Visualisation!$V$137)+(O191*Visualisation!$V$138)+(O212*Visualisation!$V$139)+(O233*Visualisation!$V$140)+(O254*Visualisation!$V$141),"-")</f>
        <v>0</v>
      </c>
      <c r="AO284" s="21">
        <f>IFERROR((P86*Visualisation!$V$133)+(P107*Visualisation!$V$134)+(P128*Visualisation!$V$135)+(P149*Visualisation!$V$136)+(P170*Visualisation!$V$137)+(P191*Visualisation!$V$138)+(P212*Visualisation!$V$139)+(P233*Visualisation!$V$140)+(P254*Visualisation!$V$141),"-")</f>
        <v>0</v>
      </c>
      <c r="AP284" s="21">
        <f>IFERROR((Q86*Visualisation!$V$133)+(Q107*Visualisation!$V$134)+(Q128*Visualisation!$V$135)+(Q149*Visualisation!$V$136)+(Q170*Visualisation!$V$137)+(Q191*Visualisation!$V$138)+(Q212*Visualisation!$V$139)+(Q233*Visualisation!$V$140)+(Q254*Visualisation!$V$141),"-")</f>
        <v>0</v>
      </c>
      <c r="AQ284" s="202">
        <f>IFERROR((R86*Visualisation!$V$133)+(R107*Visualisation!$V$134)+(R128*Visualisation!$V$135)+(R149*Visualisation!$V$136)+(R170*Visualisation!$V$137)+(R191*Visualisation!$V$138)+(R212*Visualisation!$V$139)+(R233*Visualisation!$V$140)+(R254*Visualisation!$V$141),"-")</f>
        <v>0</v>
      </c>
      <c r="AR284" s="21">
        <f t="shared" si="34"/>
        <v>0</v>
      </c>
      <c r="AS284" s="1"/>
      <c r="AV284" s="249"/>
      <c r="DO284" s="253"/>
    </row>
    <row r="285" spans="23:119">
      <c r="W285" s="254"/>
      <c r="X285" s="2"/>
      <c r="Z285" s="2"/>
      <c r="AA285" s="188" t="s">
        <v>362</v>
      </c>
      <c r="AB285" s="21">
        <f>IFERROR((C87*Visualisation!$V$133)+(C108*Visualisation!$V$134)+(C129*Visualisation!$V$135)+(C150*Visualisation!$V$136)+(C171*Visualisation!$V$137)+(C192*Visualisation!$V$138)+(C213*Visualisation!$V$139)+(C234*Visualisation!$V$140)+(C255*Visualisation!$V$141),"-")</f>
        <v>0</v>
      </c>
      <c r="AC285" s="21">
        <f>IFERROR((D87*Visualisation!$V$133)+(D108*Visualisation!$V$134)+(D129*Visualisation!$V$135)+(D150*Visualisation!$V$136)+(D171*Visualisation!$V$137)+(D192*Visualisation!$V$138)+(D213*Visualisation!$V$139)+(D234*Visualisation!$V$140)+(D255*Visualisation!$V$141),"-")</f>
        <v>0</v>
      </c>
      <c r="AD285" s="21">
        <f>IFERROR((E87*Visualisation!$V$133)+(E108*Visualisation!$V$134)+(E129*Visualisation!$V$135)+(E150*Visualisation!$V$136)+(E171*Visualisation!$V$137)+(E192*Visualisation!$V$138)+(E213*Visualisation!$V$139)+(E234*Visualisation!$V$140)+(E255*Visualisation!$V$141),"-")</f>
        <v>0</v>
      </c>
      <c r="AE285" s="21">
        <f>IFERROR((F87*Visualisation!$V$133)+(F108*Visualisation!$V$134)+(F129*Visualisation!$V$135)+(F150*Visualisation!$V$136)+(F171*Visualisation!$V$137)+(F192*Visualisation!$V$138)+(F213*Visualisation!$V$139)+(F234*Visualisation!$V$140)+(F255*Visualisation!$V$141),"-")</f>
        <v>0</v>
      </c>
      <c r="AF285" s="21">
        <f>IFERROR((G87*Visualisation!$V$133)+(G108*Visualisation!$V$134)+(G129*Visualisation!$V$135)+(G150*Visualisation!$V$136)+(G171*Visualisation!$V$137)+(G192*Visualisation!$V$138)+(G213*Visualisation!$V$139)+(G234*Visualisation!$V$140)+(G255*Visualisation!$V$141),"-")</f>
        <v>0</v>
      </c>
      <c r="AG285" s="21">
        <f>IFERROR((H87*Visualisation!$V$133)+(H108*Visualisation!$V$134)+(H129*Visualisation!$V$135)+(H150*Visualisation!$V$136)+(H171*Visualisation!$V$137)+(H192*Visualisation!$V$138)+(H213*Visualisation!$V$139)+(H234*Visualisation!$V$140)+(H255*Visualisation!$V$141),"-")</f>
        <v>0</v>
      </c>
      <c r="AH285" s="21">
        <f>IFERROR((I87*Visualisation!$V$133)+(I108*Visualisation!$V$134)+(I129*Visualisation!$V$135)+(I150*Visualisation!$V$136)+(I171*Visualisation!$V$137)+(I192*Visualisation!$V$138)+(I213*Visualisation!$V$139)+(I234*Visualisation!$V$140)+(I255*Visualisation!$V$141),"-")</f>
        <v>0</v>
      </c>
      <c r="AI285" s="21">
        <f>IFERROR((J87*Visualisation!$V$133)+(J108*Visualisation!$V$134)+(J129*Visualisation!$V$135)+(J150*Visualisation!$V$136)+(J171*Visualisation!$V$137)+(J192*Visualisation!$V$138)+(J213*Visualisation!$V$139)+(J234*Visualisation!$V$140)+(J255*Visualisation!$V$141),"-")</f>
        <v>0</v>
      </c>
      <c r="AJ285" s="21">
        <f>IFERROR((K87*Visualisation!$V$133)+(K108*Visualisation!$V$134)+(K129*Visualisation!$V$135)+(K150*Visualisation!$V$136)+(K171*Visualisation!$V$137)+(K192*Visualisation!$V$138)+(K213*Visualisation!$V$139)+(K234*Visualisation!$V$140)+(K255*Visualisation!$V$141),"-")</f>
        <v>0</v>
      </c>
      <c r="AK285" s="21">
        <f>IFERROR((L87*Visualisation!$V$133)+(L108*Visualisation!$V$134)+(L129*Visualisation!$V$135)+(L150*Visualisation!$V$136)+(L171*Visualisation!$V$137)+(L192*Visualisation!$V$138)+(L213*Visualisation!$V$139)+(L234*Visualisation!$V$140)+(L255*Visualisation!$V$141),"-")</f>
        <v>0</v>
      </c>
      <c r="AL285" s="21">
        <f>IFERROR((M87*Visualisation!$V$133)+(M108*Visualisation!$V$134)+(M129*Visualisation!$V$135)+(M150*Visualisation!$V$136)+(M171*Visualisation!$V$137)+(M192*Visualisation!$V$138)+(M213*Visualisation!$V$139)+(M234*Visualisation!$V$140)+(M255*Visualisation!$V$141),"-")</f>
        <v>0</v>
      </c>
      <c r="AM285" s="21">
        <f>IFERROR((N87*Visualisation!$V$133)+(N108*Visualisation!$V$134)+(N129*Visualisation!$V$135)+(N150*Visualisation!$V$136)+(N171*Visualisation!$V$137)+(N192*Visualisation!$V$138)+(N213*Visualisation!$V$139)+(N234*Visualisation!$V$140)+(N255*Visualisation!$V$141),"-")</f>
        <v>0</v>
      </c>
      <c r="AN285" s="21">
        <f>IFERROR((O87*Visualisation!$V$133)+(O108*Visualisation!$V$134)+(O129*Visualisation!$V$135)+(O150*Visualisation!$V$136)+(O171*Visualisation!$V$137)+(O192*Visualisation!$V$138)+(O213*Visualisation!$V$139)+(O234*Visualisation!$V$140)+(O255*Visualisation!$V$141),"-")</f>
        <v>0</v>
      </c>
      <c r="AO285" s="21">
        <f>IFERROR((P87*Visualisation!$V$133)+(P108*Visualisation!$V$134)+(P129*Visualisation!$V$135)+(P150*Visualisation!$V$136)+(P171*Visualisation!$V$137)+(P192*Visualisation!$V$138)+(P213*Visualisation!$V$139)+(P234*Visualisation!$V$140)+(P255*Visualisation!$V$141),"-")</f>
        <v>0</v>
      </c>
      <c r="AP285" s="21">
        <f>IFERROR((Q87*Visualisation!$V$133)+(Q108*Visualisation!$V$134)+(Q129*Visualisation!$V$135)+(Q150*Visualisation!$V$136)+(Q171*Visualisation!$V$137)+(Q192*Visualisation!$V$138)+(Q213*Visualisation!$V$139)+(Q234*Visualisation!$V$140)+(Q255*Visualisation!$V$141),"-")</f>
        <v>0</v>
      </c>
      <c r="AQ285" s="202">
        <f>IFERROR((R87*Visualisation!$V$133)+(R108*Visualisation!$V$134)+(R129*Visualisation!$V$135)+(R150*Visualisation!$V$136)+(R171*Visualisation!$V$137)+(R192*Visualisation!$V$138)+(R213*Visualisation!$V$139)+(R234*Visualisation!$V$140)+(R255*Visualisation!$V$141),"-")</f>
        <v>0</v>
      </c>
      <c r="AR285" s="21">
        <f t="shared" si="34"/>
        <v>0</v>
      </c>
      <c r="AS285" s="1"/>
      <c r="AV285" s="249"/>
      <c r="DO285" s="254"/>
    </row>
    <row r="286" spans="23:119">
      <c r="W286" s="254"/>
      <c r="X286" s="2"/>
      <c r="Z286" s="2"/>
      <c r="AA286" s="188" t="s">
        <v>363</v>
      </c>
      <c r="AB286" s="21">
        <f>IFERROR((C88*Visualisation!$V$133)+(C109*Visualisation!$V$134)+(C130*Visualisation!$V$135)+(C151*Visualisation!$V$136)+(C172*Visualisation!$V$137)+(C193*Visualisation!$V$138)+(C214*Visualisation!$V$139)+(C235*Visualisation!$V$140)+(C256*Visualisation!$V$141),"-")</f>
        <v>0</v>
      </c>
      <c r="AC286" s="21">
        <f>IFERROR((D88*Visualisation!$V$133)+(D109*Visualisation!$V$134)+(D130*Visualisation!$V$135)+(D151*Visualisation!$V$136)+(D172*Visualisation!$V$137)+(D193*Visualisation!$V$138)+(D214*Visualisation!$V$139)+(D235*Visualisation!$V$140)+(D256*Visualisation!$V$141),"-")</f>
        <v>0</v>
      </c>
      <c r="AD286" s="21">
        <f>IFERROR((E88*Visualisation!$V$133)+(E109*Visualisation!$V$134)+(E130*Visualisation!$V$135)+(E151*Visualisation!$V$136)+(E172*Visualisation!$V$137)+(E193*Visualisation!$V$138)+(E214*Visualisation!$V$139)+(E235*Visualisation!$V$140)+(E256*Visualisation!$V$141),"-")</f>
        <v>0</v>
      </c>
      <c r="AE286" s="21">
        <f>IFERROR((F88*Visualisation!$V$133)+(F109*Visualisation!$V$134)+(F130*Visualisation!$V$135)+(F151*Visualisation!$V$136)+(F172*Visualisation!$V$137)+(F193*Visualisation!$V$138)+(F214*Visualisation!$V$139)+(F235*Visualisation!$V$140)+(F256*Visualisation!$V$141),"-")</f>
        <v>0</v>
      </c>
      <c r="AF286" s="21">
        <f>IFERROR((G88*Visualisation!$V$133)+(G109*Visualisation!$V$134)+(G130*Visualisation!$V$135)+(G151*Visualisation!$V$136)+(G172*Visualisation!$V$137)+(G193*Visualisation!$V$138)+(G214*Visualisation!$V$139)+(G235*Visualisation!$V$140)+(G256*Visualisation!$V$141),"-")</f>
        <v>0</v>
      </c>
      <c r="AG286" s="21">
        <f>IFERROR((H88*Visualisation!$V$133)+(H109*Visualisation!$V$134)+(H130*Visualisation!$V$135)+(H151*Visualisation!$V$136)+(H172*Visualisation!$V$137)+(H193*Visualisation!$V$138)+(H214*Visualisation!$V$139)+(H235*Visualisation!$V$140)+(H256*Visualisation!$V$141),"-")</f>
        <v>0</v>
      </c>
      <c r="AH286" s="21">
        <f>IFERROR((I88*Visualisation!$V$133)+(I109*Visualisation!$V$134)+(I130*Visualisation!$V$135)+(I151*Visualisation!$V$136)+(I172*Visualisation!$V$137)+(I193*Visualisation!$V$138)+(I214*Visualisation!$V$139)+(I235*Visualisation!$V$140)+(I256*Visualisation!$V$141),"-")</f>
        <v>0</v>
      </c>
      <c r="AI286" s="21">
        <f>IFERROR((J88*Visualisation!$V$133)+(J109*Visualisation!$V$134)+(J130*Visualisation!$V$135)+(J151*Visualisation!$V$136)+(J172*Visualisation!$V$137)+(J193*Visualisation!$V$138)+(J214*Visualisation!$V$139)+(J235*Visualisation!$V$140)+(J256*Visualisation!$V$141),"-")</f>
        <v>0</v>
      </c>
      <c r="AJ286" s="21">
        <f>IFERROR((K88*Visualisation!$V$133)+(K109*Visualisation!$V$134)+(K130*Visualisation!$V$135)+(K151*Visualisation!$V$136)+(K172*Visualisation!$V$137)+(K193*Visualisation!$V$138)+(K214*Visualisation!$V$139)+(K235*Visualisation!$V$140)+(K256*Visualisation!$V$141),"-")</f>
        <v>0</v>
      </c>
      <c r="AK286" s="21">
        <f>IFERROR((L88*Visualisation!$V$133)+(L109*Visualisation!$V$134)+(L130*Visualisation!$V$135)+(L151*Visualisation!$V$136)+(L172*Visualisation!$V$137)+(L193*Visualisation!$V$138)+(L214*Visualisation!$V$139)+(L235*Visualisation!$V$140)+(L256*Visualisation!$V$141),"-")</f>
        <v>0</v>
      </c>
      <c r="AL286" s="21">
        <f>IFERROR((M88*Visualisation!$V$133)+(M109*Visualisation!$V$134)+(M130*Visualisation!$V$135)+(M151*Visualisation!$V$136)+(M172*Visualisation!$V$137)+(M193*Visualisation!$V$138)+(M214*Visualisation!$V$139)+(M235*Visualisation!$V$140)+(M256*Visualisation!$V$141),"-")</f>
        <v>0</v>
      </c>
      <c r="AM286" s="21">
        <f>IFERROR((N88*Visualisation!$V$133)+(N109*Visualisation!$V$134)+(N130*Visualisation!$V$135)+(N151*Visualisation!$V$136)+(N172*Visualisation!$V$137)+(N193*Visualisation!$V$138)+(N214*Visualisation!$V$139)+(N235*Visualisation!$V$140)+(N256*Visualisation!$V$141),"-")</f>
        <v>0</v>
      </c>
      <c r="AN286" s="21">
        <f>IFERROR((O88*Visualisation!$V$133)+(O109*Visualisation!$V$134)+(O130*Visualisation!$V$135)+(O151*Visualisation!$V$136)+(O172*Visualisation!$V$137)+(O193*Visualisation!$V$138)+(O214*Visualisation!$V$139)+(O235*Visualisation!$V$140)+(O256*Visualisation!$V$141),"-")</f>
        <v>0</v>
      </c>
      <c r="AO286" s="21">
        <f>IFERROR((P88*Visualisation!$V$133)+(P109*Visualisation!$V$134)+(P130*Visualisation!$V$135)+(P151*Visualisation!$V$136)+(P172*Visualisation!$V$137)+(P193*Visualisation!$V$138)+(P214*Visualisation!$V$139)+(P235*Visualisation!$V$140)+(P256*Visualisation!$V$141),"-")</f>
        <v>0</v>
      </c>
      <c r="AP286" s="21">
        <f>IFERROR((Q88*Visualisation!$V$133)+(Q109*Visualisation!$V$134)+(Q130*Visualisation!$V$135)+(Q151*Visualisation!$V$136)+(Q172*Visualisation!$V$137)+(Q193*Visualisation!$V$138)+(Q214*Visualisation!$V$139)+(Q235*Visualisation!$V$140)+(Q256*Visualisation!$V$141),"-")</f>
        <v>0</v>
      </c>
      <c r="AQ286" s="202">
        <f>IFERROR((R88*Visualisation!$V$133)+(R109*Visualisation!$V$134)+(R130*Visualisation!$V$135)+(R151*Visualisation!$V$136)+(R172*Visualisation!$V$137)+(R193*Visualisation!$V$138)+(R214*Visualisation!$V$139)+(R235*Visualisation!$V$140)+(R256*Visualisation!$V$141),"-")</f>
        <v>0</v>
      </c>
      <c r="AR286" s="21">
        <f t="shared" si="34"/>
        <v>0</v>
      </c>
      <c r="AS286" s="1"/>
      <c r="AV286" s="249"/>
      <c r="DO286" s="254"/>
    </row>
    <row r="287" spans="23:119">
      <c r="W287" s="254"/>
      <c r="X287" s="2"/>
      <c r="Z287" s="2"/>
      <c r="AA287" s="188" t="s">
        <v>364</v>
      </c>
      <c r="AB287" s="21">
        <f>IFERROR((C89*Visualisation!$V$133)+(C110*Visualisation!$V$134)+(C131*Visualisation!$V$135)+(C152*Visualisation!$V$136)+(C173*Visualisation!$V$137)+(C194*Visualisation!$V$138)+(C215*Visualisation!$V$139)+(C236*Visualisation!$V$140)+(C257*Visualisation!$V$141),"-")</f>
        <v>0</v>
      </c>
      <c r="AC287" s="21">
        <f>IFERROR((D89*Visualisation!$V$133)+(D110*Visualisation!$V$134)+(D131*Visualisation!$V$135)+(D152*Visualisation!$V$136)+(D173*Visualisation!$V$137)+(D194*Visualisation!$V$138)+(D215*Visualisation!$V$139)+(D236*Visualisation!$V$140)+(D257*Visualisation!$V$141),"-")</f>
        <v>0</v>
      </c>
      <c r="AD287" s="21">
        <f>IFERROR((E89*Visualisation!$V$133)+(E110*Visualisation!$V$134)+(E131*Visualisation!$V$135)+(E152*Visualisation!$V$136)+(E173*Visualisation!$V$137)+(E194*Visualisation!$V$138)+(E215*Visualisation!$V$139)+(E236*Visualisation!$V$140)+(E257*Visualisation!$V$141),"-")</f>
        <v>0</v>
      </c>
      <c r="AE287" s="21">
        <f>IFERROR((F89*Visualisation!$V$133)+(F110*Visualisation!$V$134)+(F131*Visualisation!$V$135)+(F152*Visualisation!$V$136)+(F173*Visualisation!$V$137)+(F194*Visualisation!$V$138)+(F215*Visualisation!$V$139)+(F236*Visualisation!$V$140)+(F257*Visualisation!$V$141),"-")</f>
        <v>0</v>
      </c>
      <c r="AF287" s="21">
        <f>IFERROR((G89*Visualisation!$V$133)+(G110*Visualisation!$V$134)+(G131*Visualisation!$V$135)+(G152*Visualisation!$V$136)+(G173*Visualisation!$V$137)+(G194*Visualisation!$V$138)+(G215*Visualisation!$V$139)+(G236*Visualisation!$V$140)+(G257*Visualisation!$V$141),"-")</f>
        <v>0</v>
      </c>
      <c r="AG287" s="21">
        <f>IFERROR((H89*Visualisation!$V$133)+(H110*Visualisation!$V$134)+(H131*Visualisation!$V$135)+(H152*Visualisation!$V$136)+(H173*Visualisation!$V$137)+(H194*Visualisation!$V$138)+(H215*Visualisation!$V$139)+(H236*Visualisation!$V$140)+(H257*Visualisation!$V$141),"-")</f>
        <v>0</v>
      </c>
      <c r="AH287" s="21">
        <f>IFERROR((I89*Visualisation!$V$133)+(I110*Visualisation!$V$134)+(I131*Visualisation!$V$135)+(I152*Visualisation!$V$136)+(I173*Visualisation!$V$137)+(I194*Visualisation!$V$138)+(I215*Visualisation!$V$139)+(I236*Visualisation!$V$140)+(I257*Visualisation!$V$141),"-")</f>
        <v>0</v>
      </c>
      <c r="AI287" s="21">
        <f>IFERROR((J89*Visualisation!$V$133)+(J110*Visualisation!$V$134)+(J131*Visualisation!$V$135)+(J152*Visualisation!$V$136)+(J173*Visualisation!$V$137)+(J194*Visualisation!$V$138)+(J215*Visualisation!$V$139)+(J236*Visualisation!$V$140)+(J257*Visualisation!$V$141),"-")</f>
        <v>0</v>
      </c>
      <c r="AJ287" s="21">
        <f>IFERROR((K89*Visualisation!$V$133)+(K110*Visualisation!$V$134)+(K131*Visualisation!$V$135)+(K152*Visualisation!$V$136)+(K173*Visualisation!$V$137)+(K194*Visualisation!$V$138)+(K215*Visualisation!$V$139)+(K236*Visualisation!$V$140)+(K257*Visualisation!$V$141),"-")</f>
        <v>0</v>
      </c>
      <c r="AK287" s="21">
        <f>IFERROR((L89*Visualisation!$V$133)+(L110*Visualisation!$V$134)+(L131*Visualisation!$V$135)+(L152*Visualisation!$V$136)+(L173*Visualisation!$V$137)+(L194*Visualisation!$V$138)+(L215*Visualisation!$V$139)+(L236*Visualisation!$V$140)+(L257*Visualisation!$V$141),"-")</f>
        <v>0</v>
      </c>
      <c r="AL287" s="21">
        <f>IFERROR((M89*Visualisation!$V$133)+(M110*Visualisation!$V$134)+(M131*Visualisation!$V$135)+(M152*Visualisation!$V$136)+(M173*Visualisation!$V$137)+(M194*Visualisation!$V$138)+(M215*Visualisation!$V$139)+(M236*Visualisation!$V$140)+(M257*Visualisation!$V$141),"-")</f>
        <v>0</v>
      </c>
      <c r="AM287" s="21">
        <f>IFERROR((N89*Visualisation!$V$133)+(N110*Visualisation!$V$134)+(N131*Visualisation!$V$135)+(N152*Visualisation!$V$136)+(N173*Visualisation!$V$137)+(N194*Visualisation!$V$138)+(N215*Visualisation!$V$139)+(N236*Visualisation!$V$140)+(N257*Visualisation!$V$141),"-")</f>
        <v>0</v>
      </c>
      <c r="AN287" s="21">
        <f>IFERROR((O89*Visualisation!$V$133)+(O110*Visualisation!$V$134)+(O131*Visualisation!$V$135)+(O152*Visualisation!$V$136)+(O173*Visualisation!$V$137)+(O194*Visualisation!$V$138)+(O215*Visualisation!$V$139)+(O236*Visualisation!$V$140)+(O257*Visualisation!$V$141),"-")</f>
        <v>0</v>
      </c>
      <c r="AO287" s="21">
        <f>IFERROR((P89*Visualisation!$V$133)+(P110*Visualisation!$V$134)+(P131*Visualisation!$V$135)+(P152*Visualisation!$V$136)+(P173*Visualisation!$V$137)+(P194*Visualisation!$V$138)+(P215*Visualisation!$V$139)+(P236*Visualisation!$V$140)+(P257*Visualisation!$V$141),"-")</f>
        <v>0</v>
      </c>
      <c r="AP287" s="21">
        <f>IFERROR((Q89*Visualisation!$V$133)+(Q110*Visualisation!$V$134)+(Q131*Visualisation!$V$135)+(Q152*Visualisation!$V$136)+(Q173*Visualisation!$V$137)+(Q194*Visualisation!$V$138)+(Q215*Visualisation!$V$139)+(Q236*Visualisation!$V$140)+(Q257*Visualisation!$V$141),"-")</f>
        <v>0</v>
      </c>
      <c r="AQ287" s="202">
        <f>IFERROR((R89*Visualisation!$V$133)+(R110*Visualisation!$V$134)+(R131*Visualisation!$V$135)+(R152*Visualisation!$V$136)+(R173*Visualisation!$V$137)+(R194*Visualisation!$V$138)+(R215*Visualisation!$V$139)+(R236*Visualisation!$V$140)+(R257*Visualisation!$V$141),"-")</f>
        <v>0</v>
      </c>
      <c r="AR287" s="21">
        <f t="shared" si="34"/>
        <v>0</v>
      </c>
      <c r="AS287" s="1"/>
      <c r="AV287" s="249"/>
      <c r="DO287" s="254"/>
    </row>
    <row r="288" spans="23:119">
      <c r="W288" s="254"/>
      <c r="X288" s="2"/>
      <c r="Z288" s="2"/>
      <c r="AA288" s="188" t="s">
        <v>365</v>
      </c>
      <c r="AB288" s="21">
        <f>IFERROR((C90*Visualisation!$V$133)+(C111*Visualisation!$V$134)+(C132*Visualisation!$V$135)+(C153*Visualisation!$V$136)+(C174*Visualisation!$V$137)+(C195*Visualisation!$V$138)+(C216*Visualisation!$V$139)+(C237*Visualisation!$V$140)+(C258*Visualisation!$V$141),"-")</f>
        <v>0</v>
      </c>
      <c r="AC288" s="21">
        <f>IFERROR((D90*Visualisation!$V$133)+(D111*Visualisation!$V$134)+(D132*Visualisation!$V$135)+(D153*Visualisation!$V$136)+(D174*Visualisation!$V$137)+(D195*Visualisation!$V$138)+(D216*Visualisation!$V$139)+(D237*Visualisation!$V$140)+(D258*Visualisation!$V$141),"-")</f>
        <v>0</v>
      </c>
      <c r="AD288" s="21">
        <f>IFERROR((E90*Visualisation!$V$133)+(E111*Visualisation!$V$134)+(E132*Visualisation!$V$135)+(E153*Visualisation!$V$136)+(E174*Visualisation!$V$137)+(E195*Visualisation!$V$138)+(E216*Visualisation!$V$139)+(E237*Visualisation!$V$140)+(E258*Visualisation!$V$141),"-")</f>
        <v>0</v>
      </c>
      <c r="AE288" s="21">
        <f>IFERROR((F90*Visualisation!$V$133)+(F111*Visualisation!$V$134)+(F132*Visualisation!$V$135)+(F153*Visualisation!$V$136)+(F174*Visualisation!$V$137)+(F195*Visualisation!$V$138)+(F216*Visualisation!$V$139)+(F237*Visualisation!$V$140)+(F258*Visualisation!$V$141),"-")</f>
        <v>0</v>
      </c>
      <c r="AF288" s="21">
        <f>IFERROR((G90*Visualisation!$V$133)+(G111*Visualisation!$V$134)+(G132*Visualisation!$V$135)+(G153*Visualisation!$V$136)+(G174*Visualisation!$V$137)+(G195*Visualisation!$V$138)+(G216*Visualisation!$V$139)+(G237*Visualisation!$V$140)+(G258*Visualisation!$V$141),"-")</f>
        <v>0</v>
      </c>
      <c r="AG288" s="21">
        <f>IFERROR((H90*Visualisation!$V$133)+(H111*Visualisation!$V$134)+(H132*Visualisation!$V$135)+(H153*Visualisation!$V$136)+(H174*Visualisation!$V$137)+(H195*Visualisation!$V$138)+(H216*Visualisation!$V$139)+(H237*Visualisation!$V$140)+(H258*Visualisation!$V$141),"-")</f>
        <v>0</v>
      </c>
      <c r="AH288" s="21">
        <f>IFERROR((I90*Visualisation!$V$133)+(I111*Visualisation!$V$134)+(I132*Visualisation!$V$135)+(I153*Visualisation!$V$136)+(I174*Visualisation!$V$137)+(I195*Visualisation!$V$138)+(I216*Visualisation!$V$139)+(I237*Visualisation!$V$140)+(I258*Visualisation!$V$141),"-")</f>
        <v>0</v>
      </c>
      <c r="AI288" s="21">
        <f>IFERROR((J90*Visualisation!$V$133)+(J111*Visualisation!$V$134)+(J132*Visualisation!$V$135)+(J153*Visualisation!$V$136)+(J174*Visualisation!$V$137)+(J195*Visualisation!$V$138)+(J216*Visualisation!$V$139)+(J237*Visualisation!$V$140)+(J258*Visualisation!$V$141),"-")</f>
        <v>0</v>
      </c>
      <c r="AJ288" s="21">
        <f>IFERROR((K90*Visualisation!$V$133)+(K111*Visualisation!$V$134)+(K132*Visualisation!$V$135)+(K153*Visualisation!$V$136)+(K174*Visualisation!$V$137)+(K195*Visualisation!$V$138)+(K216*Visualisation!$V$139)+(K237*Visualisation!$V$140)+(K258*Visualisation!$V$141),"-")</f>
        <v>0</v>
      </c>
      <c r="AK288" s="21">
        <f>IFERROR((L90*Visualisation!$V$133)+(L111*Visualisation!$V$134)+(L132*Visualisation!$V$135)+(L153*Visualisation!$V$136)+(L174*Visualisation!$V$137)+(L195*Visualisation!$V$138)+(L216*Visualisation!$V$139)+(L237*Visualisation!$V$140)+(L258*Visualisation!$V$141),"-")</f>
        <v>0</v>
      </c>
      <c r="AL288" s="21">
        <f>IFERROR((M90*Visualisation!$V$133)+(M111*Visualisation!$V$134)+(M132*Visualisation!$V$135)+(M153*Visualisation!$V$136)+(M174*Visualisation!$V$137)+(M195*Visualisation!$V$138)+(M216*Visualisation!$V$139)+(M237*Visualisation!$V$140)+(M258*Visualisation!$V$141),"-")</f>
        <v>0</v>
      </c>
      <c r="AM288" s="21">
        <f>IFERROR((N90*Visualisation!$V$133)+(N111*Visualisation!$V$134)+(N132*Visualisation!$V$135)+(N153*Visualisation!$V$136)+(N174*Visualisation!$V$137)+(N195*Visualisation!$V$138)+(N216*Visualisation!$V$139)+(N237*Visualisation!$V$140)+(N258*Visualisation!$V$141),"-")</f>
        <v>0</v>
      </c>
      <c r="AN288" s="21">
        <f>IFERROR((O90*Visualisation!$V$133)+(O111*Visualisation!$V$134)+(O132*Visualisation!$V$135)+(O153*Visualisation!$V$136)+(O174*Visualisation!$V$137)+(O195*Visualisation!$V$138)+(O216*Visualisation!$V$139)+(O237*Visualisation!$V$140)+(O258*Visualisation!$V$141),"-")</f>
        <v>0</v>
      </c>
      <c r="AO288" s="21">
        <f>IFERROR((P90*Visualisation!$V$133)+(P111*Visualisation!$V$134)+(P132*Visualisation!$V$135)+(P153*Visualisation!$V$136)+(P174*Visualisation!$V$137)+(P195*Visualisation!$V$138)+(P216*Visualisation!$V$139)+(P237*Visualisation!$V$140)+(P258*Visualisation!$V$141),"-")</f>
        <v>0</v>
      </c>
      <c r="AP288" s="21">
        <f>IFERROR((Q90*Visualisation!$V$133)+(Q111*Visualisation!$V$134)+(Q132*Visualisation!$V$135)+(Q153*Visualisation!$V$136)+(Q174*Visualisation!$V$137)+(Q195*Visualisation!$V$138)+(Q216*Visualisation!$V$139)+(Q237*Visualisation!$V$140)+(Q258*Visualisation!$V$141),"-")</f>
        <v>0</v>
      </c>
      <c r="AQ288" s="202">
        <f>IFERROR((R90*Visualisation!$V$133)+(R111*Visualisation!$V$134)+(R132*Visualisation!$V$135)+(R153*Visualisation!$V$136)+(R174*Visualisation!$V$137)+(R195*Visualisation!$V$138)+(R216*Visualisation!$V$139)+(R237*Visualisation!$V$140)+(R258*Visualisation!$V$141),"-")</f>
        <v>0</v>
      </c>
      <c r="AR288" s="21">
        <f t="shared" si="34"/>
        <v>0</v>
      </c>
      <c r="AS288" s="1"/>
      <c r="AV288" s="249"/>
      <c r="DO288" s="254"/>
    </row>
    <row r="289" spans="23:119">
      <c r="W289" s="254"/>
      <c r="X289" s="2"/>
      <c r="Z289" s="2"/>
      <c r="AA289" s="188" t="s">
        <v>366</v>
      </c>
      <c r="AB289" s="21">
        <f>IFERROR((C91*Visualisation!$V$133)+(C112*Visualisation!$V$134)+(C133*Visualisation!$V$135)+(C154*Visualisation!$V$136)+(C175*Visualisation!$V$137)+(C196*Visualisation!$V$138)+(C217*Visualisation!$V$139)+(C238*Visualisation!$V$140)+(C259*Visualisation!$V$141),"-")</f>
        <v>0</v>
      </c>
      <c r="AC289" s="21">
        <f>IFERROR((D91*Visualisation!$V$133)+(D112*Visualisation!$V$134)+(D133*Visualisation!$V$135)+(D154*Visualisation!$V$136)+(D175*Visualisation!$V$137)+(D196*Visualisation!$V$138)+(D217*Visualisation!$V$139)+(D238*Visualisation!$V$140)+(D259*Visualisation!$V$141),"-")</f>
        <v>0</v>
      </c>
      <c r="AD289" s="21">
        <f>IFERROR((E91*Visualisation!$V$133)+(E112*Visualisation!$V$134)+(E133*Visualisation!$V$135)+(E154*Visualisation!$V$136)+(E175*Visualisation!$V$137)+(E196*Visualisation!$V$138)+(E217*Visualisation!$V$139)+(E238*Visualisation!$V$140)+(E259*Visualisation!$V$141),"-")</f>
        <v>0</v>
      </c>
      <c r="AE289" s="21">
        <f>IFERROR((F91*Visualisation!$V$133)+(F112*Visualisation!$V$134)+(F133*Visualisation!$V$135)+(F154*Visualisation!$V$136)+(F175*Visualisation!$V$137)+(F196*Visualisation!$V$138)+(F217*Visualisation!$V$139)+(F238*Visualisation!$V$140)+(F259*Visualisation!$V$141),"-")</f>
        <v>0</v>
      </c>
      <c r="AF289" s="21">
        <f>IFERROR((G91*Visualisation!$V$133)+(G112*Visualisation!$V$134)+(G133*Visualisation!$V$135)+(G154*Visualisation!$V$136)+(G175*Visualisation!$V$137)+(G196*Visualisation!$V$138)+(G217*Visualisation!$V$139)+(G238*Visualisation!$V$140)+(G259*Visualisation!$V$141),"-")</f>
        <v>0</v>
      </c>
      <c r="AG289" s="21">
        <f>IFERROR((H91*Visualisation!$V$133)+(H112*Visualisation!$V$134)+(H133*Visualisation!$V$135)+(H154*Visualisation!$V$136)+(H175*Visualisation!$V$137)+(H196*Visualisation!$V$138)+(H217*Visualisation!$V$139)+(H238*Visualisation!$V$140)+(H259*Visualisation!$V$141),"-")</f>
        <v>0</v>
      </c>
      <c r="AH289" s="21">
        <f>IFERROR((I91*Visualisation!$V$133)+(I112*Visualisation!$V$134)+(I133*Visualisation!$V$135)+(I154*Visualisation!$V$136)+(I175*Visualisation!$V$137)+(I196*Visualisation!$V$138)+(I217*Visualisation!$V$139)+(I238*Visualisation!$V$140)+(I259*Visualisation!$V$141),"-")</f>
        <v>0</v>
      </c>
      <c r="AI289" s="21">
        <f>IFERROR((J91*Visualisation!$V$133)+(J112*Visualisation!$V$134)+(J133*Visualisation!$V$135)+(J154*Visualisation!$V$136)+(J175*Visualisation!$V$137)+(J196*Visualisation!$V$138)+(J217*Visualisation!$V$139)+(J238*Visualisation!$V$140)+(J259*Visualisation!$V$141),"-")</f>
        <v>0</v>
      </c>
      <c r="AJ289" s="21">
        <f>IFERROR((K91*Visualisation!$V$133)+(K112*Visualisation!$V$134)+(K133*Visualisation!$V$135)+(K154*Visualisation!$V$136)+(K175*Visualisation!$V$137)+(K196*Visualisation!$V$138)+(K217*Visualisation!$V$139)+(K238*Visualisation!$V$140)+(K259*Visualisation!$V$141),"-")</f>
        <v>0</v>
      </c>
      <c r="AK289" s="21">
        <f>IFERROR((L91*Visualisation!$V$133)+(L112*Visualisation!$V$134)+(L133*Visualisation!$V$135)+(L154*Visualisation!$V$136)+(L175*Visualisation!$V$137)+(L196*Visualisation!$V$138)+(L217*Visualisation!$V$139)+(L238*Visualisation!$V$140)+(L259*Visualisation!$V$141),"-")</f>
        <v>0</v>
      </c>
      <c r="AL289" s="21">
        <f>IFERROR((M91*Visualisation!$V$133)+(M112*Visualisation!$V$134)+(M133*Visualisation!$V$135)+(M154*Visualisation!$V$136)+(M175*Visualisation!$V$137)+(M196*Visualisation!$V$138)+(M217*Visualisation!$V$139)+(M238*Visualisation!$V$140)+(M259*Visualisation!$V$141),"-")</f>
        <v>0</v>
      </c>
      <c r="AM289" s="21">
        <f>IFERROR((N91*Visualisation!$V$133)+(N112*Visualisation!$V$134)+(N133*Visualisation!$V$135)+(N154*Visualisation!$V$136)+(N175*Visualisation!$V$137)+(N196*Visualisation!$V$138)+(N217*Visualisation!$V$139)+(N238*Visualisation!$V$140)+(N259*Visualisation!$V$141),"-")</f>
        <v>0</v>
      </c>
      <c r="AN289" s="21">
        <f>IFERROR((O91*Visualisation!$V$133)+(O112*Visualisation!$V$134)+(O133*Visualisation!$V$135)+(O154*Visualisation!$V$136)+(O175*Visualisation!$V$137)+(O196*Visualisation!$V$138)+(O217*Visualisation!$V$139)+(O238*Visualisation!$V$140)+(O259*Visualisation!$V$141),"-")</f>
        <v>0</v>
      </c>
      <c r="AO289" s="21">
        <f>IFERROR((P91*Visualisation!$V$133)+(P112*Visualisation!$V$134)+(P133*Visualisation!$V$135)+(P154*Visualisation!$V$136)+(P175*Visualisation!$V$137)+(P196*Visualisation!$V$138)+(P217*Visualisation!$V$139)+(P238*Visualisation!$V$140)+(P259*Visualisation!$V$141),"-")</f>
        <v>0</v>
      </c>
      <c r="AP289" s="21">
        <f>IFERROR((Q91*Visualisation!$V$133)+(Q112*Visualisation!$V$134)+(Q133*Visualisation!$V$135)+(Q154*Visualisation!$V$136)+(Q175*Visualisation!$V$137)+(Q196*Visualisation!$V$138)+(Q217*Visualisation!$V$139)+(Q238*Visualisation!$V$140)+(Q259*Visualisation!$V$141),"-")</f>
        <v>0</v>
      </c>
      <c r="AQ289" s="202">
        <f>IFERROR((R91*Visualisation!$V$133)+(R112*Visualisation!$V$134)+(R133*Visualisation!$V$135)+(R154*Visualisation!$V$136)+(R175*Visualisation!$V$137)+(R196*Visualisation!$V$138)+(R217*Visualisation!$V$139)+(R238*Visualisation!$V$140)+(R259*Visualisation!$V$141),"-")</f>
        <v>0</v>
      </c>
      <c r="AR289" s="21">
        <f t="shared" si="34"/>
        <v>0</v>
      </c>
      <c r="AS289" s="1"/>
      <c r="AV289" s="249"/>
      <c r="DO289" s="254"/>
    </row>
    <row r="290" spans="23:119">
      <c r="W290" s="254"/>
      <c r="X290" s="2"/>
      <c r="Z290" s="2"/>
      <c r="AA290" s="188" t="s">
        <v>367</v>
      </c>
      <c r="AB290" s="21">
        <f>IFERROR((C92*Visualisation!$V$133)+(C113*Visualisation!$V$134)+(C134*Visualisation!$V$135)+(C155*Visualisation!$V$136)+(C176*Visualisation!$V$137)+(C197*Visualisation!$V$138)+(C218*Visualisation!$V$139)+(C239*Visualisation!$V$140)+(C260*Visualisation!$V$141),"-")</f>
        <v>0</v>
      </c>
      <c r="AC290" s="21">
        <f>IFERROR((D92*Visualisation!$V$133)+(D113*Visualisation!$V$134)+(D134*Visualisation!$V$135)+(D155*Visualisation!$V$136)+(D176*Visualisation!$V$137)+(D197*Visualisation!$V$138)+(D218*Visualisation!$V$139)+(D239*Visualisation!$V$140)+(D260*Visualisation!$V$141),"-")</f>
        <v>0</v>
      </c>
      <c r="AD290" s="21">
        <f>IFERROR((E92*Visualisation!$V$133)+(E113*Visualisation!$V$134)+(E134*Visualisation!$V$135)+(E155*Visualisation!$V$136)+(E176*Visualisation!$V$137)+(E197*Visualisation!$V$138)+(E218*Visualisation!$V$139)+(E239*Visualisation!$V$140)+(E260*Visualisation!$V$141),"-")</f>
        <v>0</v>
      </c>
      <c r="AE290" s="21">
        <f>IFERROR((F92*Visualisation!$V$133)+(F113*Visualisation!$V$134)+(F134*Visualisation!$V$135)+(F155*Visualisation!$V$136)+(F176*Visualisation!$V$137)+(F197*Visualisation!$V$138)+(F218*Visualisation!$V$139)+(F239*Visualisation!$V$140)+(F260*Visualisation!$V$141),"-")</f>
        <v>0</v>
      </c>
      <c r="AF290" s="21">
        <f>IFERROR((G92*Visualisation!$V$133)+(G113*Visualisation!$V$134)+(G134*Visualisation!$V$135)+(G155*Visualisation!$V$136)+(G176*Visualisation!$V$137)+(G197*Visualisation!$V$138)+(G218*Visualisation!$V$139)+(G239*Visualisation!$V$140)+(G260*Visualisation!$V$141),"-")</f>
        <v>0</v>
      </c>
      <c r="AG290" s="21">
        <f>IFERROR((H92*Visualisation!$V$133)+(H113*Visualisation!$V$134)+(H134*Visualisation!$V$135)+(H155*Visualisation!$V$136)+(H176*Visualisation!$V$137)+(H197*Visualisation!$V$138)+(H218*Visualisation!$V$139)+(H239*Visualisation!$V$140)+(H260*Visualisation!$V$141),"-")</f>
        <v>0</v>
      </c>
      <c r="AH290" s="21">
        <f>IFERROR((I92*Visualisation!$V$133)+(I113*Visualisation!$V$134)+(I134*Visualisation!$V$135)+(I155*Visualisation!$V$136)+(I176*Visualisation!$V$137)+(I197*Visualisation!$V$138)+(I218*Visualisation!$V$139)+(I239*Visualisation!$V$140)+(I260*Visualisation!$V$141),"-")</f>
        <v>0</v>
      </c>
      <c r="AI290" s="21">
        <f>IFERROR((J92*Visualisation!$V$133)+(J113*Visualisation!$V$134)+(J134*Visualisation!$V$135)+(J155*Visualisation!$V$136)+(J176*Visualisation!$V$137)+(J197*Visualisation!$V$138)+(J218*Visualisation!$V$139)+(J239*Visualisation!$V$140)+(J260*Visualisation!$V$141),"-")</f>
        <v>0</v>
      </c>
      <c r="AJ290" s="21">
        <f>IFERROR((K92*Visualisation!$V$133)+(K113*Visualisation!$V$134)+(K134*Visualisation!$V$135)+(K155*Visualisation!$V$136)+(K176*Visualisation!$V$137)+(K197*Visualisation!$V$138)+(K218*Visualisation!$V$139)+(K239*Visualisation!$V$140)+(K260*Visualisation!$V$141),"-")</f>
        <v>0</v>
      </c>
      <c r="AK290" s="21">
        <f>IFERROR((L92*Visualisation!$V$133)+(L113*Visualisation!$V$134)+(L134*Visualisation!$V$135)+(L155*Visualisation!$V$136)+(L176*Visualisation!$V$137)+(L197*Visualisation!$V$138)+(L218*Visualisation!$V$139)+(L239*Visualisation!$V$140)+(L260*Visualisation!$V$141),"-")</f>
        <v>0</v>
      </c>
      <c r="AL290" s="21">
        <f>IFERROR((M92*Visualisation!$V$133)+(M113*Visualisation!$V$134)+(M134*Visualisation!$V$135)+(M155*Visualisation!$V$136)+(M176*Visualisation!$V$137)+(M197*Visualisation!$V$138)+(M218*Visualisation!$V$139)+(M239*Visualisation!$V$140)+(M260*Visualisation!$V$141),"-")</f>
        <v>0</v>
      </c>
      <c r="AM290" s="21">
        <f>IFERROR((N92*Visualisation!$V$133)+(N113*Visualisation!$V$134)+(N134*Visualisation!$V$135)+(N155*Visualisation!$V$136)+(N176*Visualisation!$V$137)+(N197*Visualisation!$V$138)+(N218*Visualisation!$V$139)+(N239*Visualisation!$V$140)+(N260*Visualisation!$V$141),"-")</f>
        <v>0</v>
      </c>
      <c r="AN290" s="21">
        <f>IFERROR((O92*Visualisation!$V$133)+(O113*Visualisation!$V$134)+(O134*Visualisation!$V$135)+(O155*Visualisation!$V$136)+(O176*Visualisation!$V$137)+(O197*Visualisation!$V$138)+(O218*Visualisation!$V$139)+(O239*Visualisation!$V$140)+(O260*Visualisation!$V$141),"-")</f>
        <v>0</v>
      </c>
      <c r="AO290" s="21">
        <f>IFERROR((P92*Visualisation!$V$133)+(P113*Visualisation!$V$134)+(P134*Visualisation!$V$135)+(P155*Visualisation!$V$136)+(P176*Visualisation!$V$137)+(P197*Visualisation!$V$138)+(P218*Visualisation!$V$139)+(P239*Visualisation!$V$140)+(P260*Visualisation!$V$141),"-")</f>
        <v>0</v>
      </c>
      <c r="AP290" s="21">
        <f>IFERROR((Q92*Visualisation!$V$133)+(Q113*Visualisation!$V$134)+(Q134*Visualisation!$V$135)+(Q155*Visualisation!$V$136)+(Q176*Visualisation!$V$137)+(Q197*Visualisation!$V$138)+(Q218*Visualisation!$V$139)+(Q239*Visualisation!$V$140)+(Q260*Visualisation!$V$141),"-")</f>
        <v>0</v>
      </c>
      <c r="AQ290" s="202">
        <f>IFERROR((R92*Visualisation!$V$133)+(R113*Visualisation!$V$134)+(R134*Visualisation!$V$135)+(R155*Visualisation!$V$136)+(R176*Visualisation!$V$137)+(R197*Visualisation!$V$138)+(R218*Visualisation!$V$139)+(R239*Visualisation!$V$140)+(R260*Visualisation!$V$141),"-")</f>
        <v>0</v>
      </c>
      <c r="AR290" s="21">
        <f t="shared" si="34"/>
        <v>0</v>
      </c>
      <c r="AS290" s="1"/>
      <c r="AV290" s="249"/>
      <c r="DO290" s="254"/>
    </row>
    <row r="291" spans="23:119">
      <c r="W291" s="254"/>
      <c r="X291" s="2"/>
      <c r="Z291" s="2"/>
      <c r="AA291" s="188" t="s">
        <v>368</v>
      </c>
      <c r="AB291" s="21">
        <f>IFERROR((C93*Visualisation!$V$133)+(C114*Visualisation!$V$134)+(C135*Visualisation!$V$135)+(C156*Visualisation!$V$136)+(C177*Visualisation!$V$137)+(C198*Visualisation!$V$138)+(C219*Visualisation!$V$139)+(C240*Visualisation!$V$140)+(C261*Visualisation!$V$141),"-")</f>
        <v>0</v>
      </c>
      <c r="AC291" s="21">
        <f>IFERROR((D93*Visualisation!$V$133)+(D114*Visualisation!$V$134)+(D135*Visualisation!$V$135)+(D156*Visualisation!$V$136)+(D177*Visualisation!$V$137)+(D198*Visualisation!$V$138)+(D219*Visualisation!$V$139)+(D240*Visualisation!$V$140)+(D261*Visualisation!$V$141),"-")</f>
        <v>0</v>
      </c>
      <c r="AD291" s="21">
        <f>IFERROR((E93*Visualisation!$V$133)+(E114*Visualisation!$V$134)+(E135*Visualisation!$V$135)+(E156*Visualisation!$V$136)+(E177*Visualisation!$V$137)+(E198*Visualisation!$V$138)+(E219*Visualisation!$V$139)+(E240*Visualisation!$V$140)+(E261*Visualisation!$V$141),"-")</f>
        <v>0</v>
      </c>
      <c r="AE291" s="21">
        <f>IFERROR((F93*Visualisation!$V$133)+(F114*Visualisation!$V$134)+(F135*Visualisation!$V$135)+(F156*Visualisation!$V$136)+(F177*Visualisation!$V$137)+(F198*Visualisation!$V$138)+(F219*Visualisation!$V$139)+(F240*Visualisation!$V$140)+(F261*Visualisation!$V$141),"-")</f>
        <v>0</v>
      </c>
      <c r="AF291" s="21">
        <f>IFERROR((G93*Visualisation!$V$133)+(G114*Visualisation!$V$134)+(G135*Visualisation!$V$135)+(G156*Visualisation!$V$136)+(G177*Visualisation!$V$137)+(G198*Visualisation!$V$138)+(G219*Visualisation!$V$139)+(G240*Visualisation!$V$140)+(G261*Visualisation!$V$141),"-")</f>
        <v>0</v>
      </c>
      <c r="AG291" s="21">
        <f>IFERROR((H93*Visualisation!$V$133)+(H114*Visualisation!$V$134)+(H135*Visualisation!$V$135)+(H156*Visualisation!$V$136)+(H177*Visualisation!$V$137)+(H198*Visualisation!$V$138)+(H219*Visualisation!$V$139)+(H240*Visualisation!$V$140)+(H261*Visualisation!$V$141),"-")</f>
        <v>0</v>
      </c>
      <c r="AH291" s="21">
        <f>IFERROR((I93*Visualisation!$V$133)+(I114*Visualisation!$V$134)+(I135*Visualisation!$V$135)+(I156*Visualisation!$V$136)+(I177*Visualisation!$V$137)+(I198*Visualisation!$V$138)+(I219*Visualisation!$V$139)+(I240*Visualisation!$V$140)+(I261*Visualisation!$V$141),"-")</f>
        <v>0</v>
      </c>
      <c r="AI291" s="21">
        <f>IFERROR((J93*Visualisation!$V$133)+(J114*Visualisation!$V$134)+(J135*Visualisation!$V$135)+(J156*Visualisation!$V$136)+(J177*Visualisation!$V$137)+(J198*Visualisation!$V$138)+(J219*Visualisation!$V$139)+(J240*Visualisation!$V$140)+(J261*Visualisation!$V$141),"-")</f>
        <v>0</v>
      </c>
      <c r="AJ291" s="21">
        <f>IFERROR((K93*Visualisation!$V$133)+(K114*Visualisation!$V$134)+(K135*Visualisation!$V$135)+(K156*Visualisation!$V$136)+(K177*Visualisation!$V$137)+(K198*Visualisation!$V$138)+(K219*Visualisation!$V$139)+(K240*Visualisation!$V$140)+(K261*Visualisation!$V$141),"-")</f>
        <v>0</v>
      </c>
      <c r="AK291" s="21">
        <f>IFERROR((L93*Visualisation!$V$133)+(L114*Visualisation!$V$134)+(L135*Visualisation!$V$135)+(L156*Visualisation!$V$136)+(L177*Visualisation!$V$137)+(L198*Visualisation!$V$138)+(L219*Visualisation!$V$139)+(L240*Visualisation!$V$140)+(L261*Visualisation!$V$141),"-")</f>
        <v>0</v>
      </c>
      <c r="AL291" s="21">
        <f>IFERROR((M93*Visualisation!$V$133)+(M114*Visualisation!$V$134)+(M135*Visualisation!$V$135)+(M156*Visualisation!$V$136)+(M177*Visualisation!$V$137)+(M198*Visualisation!$V$138)+(M219*Visualisation!$V$139)+(M240*Visualisation!$V$140)+(M261*Visualisation!$V$141),"-")</f>
        <v>0</v>
      </c>
      <c r="AM291" s="21">
        <f>IFERROR((N93*Visualisation!$V$133)+(N114*Visualisation!$V$134)+(N135*Visualisation!$V$135)+(N156*Visualisation!$V$136)+(N177*Visualisation!$V$137)+(N198*Visualisation!$V$138)+(N219*Visualisation!$V$139)+(N240*Visualisation!$V$140)+(N261*Visualisation!$V$141),"-")</f>
        <v>0</v>
      </c>
      <c r="AN291" s="21">
        <f>IFERROR((O93*Visualisation!$V$133)+(O114*Visualisation!$V$134)+(O135*Visualisation!$V$135)+(O156*Visualisation!$V$136)+(O177*Visualisation!$V$137)+(O198*Visualisation!$V$138)+(O219*Visualisation!$V$139)+(O240*Visualisation!$V$140)+(O261*Visualisation!$V$141),"-")</f>
        <v>0</v>
      </c>
      <c r="AO291" s="21">
        <f>IFERROR((P93*Visualisation!$V$133)+(P114*Visualisation!$V$134)+(P135*Visualisation!$V$135)+(P156*Visualisation!$V$136)+(P177*Visualisation!$V$137)+(P198*Visualisation!$V$138)+(P219*Visualisation!$V$139)+(P240*Visualisation!$V$140)+(P261*Visualisation!$V$141),"-")</f>
        <v>0</v>
      </c>
      <c r="AP291" s="21">
        <f>IFERROR((Q93*Visualisation!$V$133)+(Q114*Visualisation!$V$134)+(Q135*Visualisation!$V$135)+(Q156*Visualisation!$V$136)+(Q177*Visualisation!$V$137)+(Q198*Visualisation!$V$138)+(Q219*Visualisation!$V$139)+(Q240*Visualisation!$V$140)+(Q261*Visualisation!$V$141),"-")</f>
        <v>0</v>
      </c>
      <c r="AQ291" s="202">
        <f>IFERROR((R93*Visualisation!$V$133)+(R114*Visualisation!$V$134)+(R135*Visualisation!$V$135)+(R156*Visualisation!$V$136)+(R177*Visualisation!$V$137)+(R198*Visualisation!$V$138)+(R219*Visualisation!$V$139)+(R240*Visualisation!$V$140)+(R261*Visualisation!$V$141),"-")</f>
        <v>0</v>
      </c>
      <c r="AR291" s="21">
        <f t="shared" si="34"/>
        <v>0</v>
      </c>
      <c r="AS291" s="1"/>
      <c r="AV291" s="249"/>
      <c r="DO291" s="254"/>
    </row>
    <row r="292" spans="23:119">
      <c r="W292" s="254"/>
      <c r="X292" s="2"/>
      <c r="Z292" s="2"/>
      <c r="AA292" s="188" t="s">
        <v>193</v>
      </c>
      <c r="AB292" s="21">
        <f>IFERROR((C94*Visualisation!$V$133)+(C115*Visualisation!$V$134)+(C136*Visualisation!$V$135)+(C157*Visualisation!$V$136)+(C178*Visualisation!$V$137)+(C199*Visualisation!$V$138)+(C220*Visualisation!$V$139)+(C241*Visualisation!$V$140)+(C262*Visualisation!$V$141),"-")</f>
        <v>0</v>
      </c>
      <c r="AC292" s="21">
        <f>IFERROR((D94*Visualisation!$V$133)+(D115*Visualisation!$V$134)+(D136*Visualisation!$V$135)+(D157*Visualisation!$V$136)+(D178*Visualisation!$V$137)+(D199*Visualisation!$V$138)+(D220*Visualisation!$V$139)+(D241*Visualisation!$V$140)+(D262*Visualisation!$V$141),"-")</f>
        <v>0</v>
      </c>
      <c r="AD292" s="21">
        <f>IFERROR((E94*Visualisation!$V$133)+(E115*Visualisation!$V$134)+(E136*Visualisation!$V$135)+(E157*Visualisation!$V$136)+(E178*Visualisation!$V$137)+(E199*Visualisation!$V$138)+(E220*Visualisation!$V$139)+(E241*Visualisation!$V$140)+(E262*Visualisation!$V$141),"-")</f>
        <v>0</v>
      </c>
      <c r="AE292" s="21">
        <f>IFERROR((F94*Visualisation!$V$133)+(F115*Visualisation!$V$134)+(F136*Visualisation!$V$135)+(F157*Visualisation!$V$136)+(F178*Visualisation!$V$137)+(F199*Visualisation!$V$138)+(F220*Visualisation!$V$139)+(F241*Visualisation!$V$140)+(F262*Visualisation!$V$141),"-")</f>
        <v>0</v>
      </c>
      <c r="AF292" s="21">
        <f>IFERROR((G94*Visualisation!$V$133)+(G115*Visualisation!$V$134)+(G136*Visualisation!$V$135)+(G157*Visualisation!$V$136)+(G178*Visualisation!$V$137)+(G199*Visualisation!$V$138)+(G220*Visualisation!$V$139)+(G241*Visualisation!$V$140)+(G262*Visualisation!$V$141),"-")</f>
        <v>0</v>
      </c>
      <c r="AG292" s="21">
        <f>IFERROR((H94*Visualisation!$V$133)+(H115*Visualisation!$V$134)+(H136*Visualisation!$V$135)+(H157*Visualisation!$V$136)+(H178*Visualisation!$V$137)+(H199*Visualisation!$V$138)+(H220*Visualisation!$V$139)+(H241*Visualisation!$V$140)+(H262*Visualisation!$V$141),"-")</f>
        <v>0</v>
      </c>
      <c r="AH292" s="21">
        <f>IFERROR((I94*Visualisation!$V$133)+(I115*Visualisation!$V$134)+(I136*Visualisation!$V$135)+(I157*Visualisation!$V$136)+(I178*Visualisation!$V$137)+(I199*Visualisation!$V$138)+(I220*Visualisation!$V$139)+(I241*Visualisation!$V$140)+(I262*Visualisation!$V$141),"-")</f>
        <v>0</v>
      </c>
      <c r="AI292" s="21">
        <f>IFERROR((J94*Visualisation!$V$133)+(J115*Visualisation!$V$134)+(J136*Visualisation!$V$135)+(J157*Visualisation!$V$136)+(J178*Visualisation!$V$137)+(J199*Visualisation!$V$138)+(J220*Visualisation!$V$139)+(J241*Visualisation!$V$140)+(J262*Visualisation!$V$141),"-")</f>
        <v>0</v>
      </c>
      <c r="AJ292" s="21">
        <f>IFERROR((K94*Visualisation!$V$133)+(K115*Visualisation!$V$134)+(K136*Visualisation!$V$135)+(K157*Visualisation!$V$136)+(K178*Visualisation!$V$137)+(K199*Visualisation!$V$138)+(K220*Visualisation!$V$139)+(K241*Visualisation!$V$140)+(K262*Visualisation!$V$141),"-")</f>
        <v>0</v>
      </c>
      <c r="AK292" s="21">
        <f>IFERROR((L94*Visualisation!$V$133)+(L115*Visualisation!$V$134)+(L136*Visualisation!$V$135)+(L157*Visualisation!$V$136)+(L178*Visualisation!$V$137)+(L199*Visualisation!$V$138)+(L220*Visualisation!$V$139)+(L241*Visualisation!$V$140)+(L262*Visualisation!$V$141),"-")</f>
        <v>0</v>
      </c>
      <c r="AL292" s="21">
        <f>IFERROR((M94*Visualisation!$V$133)+(M115*Visualisation!$V$134)+(M136*Visualisation!$V$135)+(M157*Visualisation!$V$136)+(M178*Visualisation!$V$137)+(M199*Visualisation!$V$138)+(M220*Visualisation!$V$139)+(M241*Visualisation!$V$140)+(M262*Visualisation!$V$141),"-")</f>
        <v>0</v>
      </c>
      <c r="AM292" s="21">
        <f>IFERROR((N94*Visualisation!$V$133)+(N115*Visualisation!$V$134)+(N136*Visualisation!$V$135)+(N157*Visualisation!$V$136)+(N178*Visualisation!$V$137)+(N199*Visualisation!$V$138)+(N220*Visualisation!$V$139)+(N241*Visualisation!$V$140)+(N262*Visualisation!$V$141),"-")</f>
        <v>0</v>
      </c>
      <c r="AN292" s="21">
        <f>IFERROR((O94*Visualisation!$V$133)+(O115*Visualisation!$V$134)+(O136*Visualisation!$V$135)+(O157*Visualisation!$V$136)+(O178*Visualisation!$V$137)+(O199*Visualisation!$V$138)+(O220*Visualisation!$V$139)+(O241*Visualisation!$V$140)+(O262*Visualisation!$V$141),"-")</f>
        <v>0</v>
      </c>
      <c r="AO292" s="21">
        <f>IFERROR((P94*Visualisation!$V$133)+(P115*Visualisation!$V$134)+(P136*Visualisation!$V$135)+(P157*Visualisation!$V$136)+(P178*Visualisation!$V$137)+(P199*Visualisation!$V$138)+(P220*Visualisation!$V$139)+(P241*Visualisation!$V$140)+(P262*Visualisation!$V$141),"-")</f>
        <v>0</v>
      </c>
      <c r="AP292" s="21">
        <f>IFERROR((Q94*Visualisation!$V$133)+(Q115*Visualisation!$V$134)+(Q136*Visualisation!$V$135)+(Q157*Visualisation!$V$136)+(Q178*Visualisation!$V$137)+(Q199*Visualisation!$V$138)+(Q220*Visualisation!$V$139)+(Q241*Visualisation!$V$140)+(Q262*Visualisation!$V$141),"-")</f>
        <v>0</v>
      </c>
      <c r="AQ292" s="202">
        <f>IFERROR((R94*Visualisation!$V$133)+(R115*Visualisation!$V$134)+(R136*Visualisation!$V$135)+(R157*Visualisation!$V$136)+(R178*Visualisation!$V$137)+(R199*Visualisation!$V$138)+(R220*Visualisation!$V$139)+(R241*Visualisation!$V$140)+(R262*Visualisation!$V$141),"-")</f>
        <v>0</v>
      </c>
      <c r="AR292" s="21">
        <f t="shared" si="34"/>
        <v>0</v>
      </c>
      <c r="AS292" s="1"/>
      <c r="AV292" s="249"/>
      <c r="DO292" s="254"/>
    </row>
    <row r="293" spans="23:119">
      <c r="W293" s="254"/>
      <c r="X293" s="2"/>
      <c r="Z293" s="2"/>
      <c r="AA293" s="188" t="s">
        <v>194</v>
      </c>
      <c r="AB293" s="21">
        <f>IFERROR((C95*Visualisation!$V$133)+(C116*Visualisation!$V$134)+(C137*Visualisation!$V$135)+(C158*Visualisation!$V$136)+(C179*Visualisation!$V$137)+(C200*Visualisation!$V$138)+(C221*Visualisation!$V$139)+(C242*Visualisation!$V$140)+(C263*Visualisation!$V$141),"-")</f>
        <v>0</v>
      </c>
      <c r="AC293" s="21">
        <f>IFERROR((D95*Visualisation!$V$133)+(D116*Visualisation!$V$134)+(D137*Visualisation!$V$135)+(D158*Visualisation!$V$136)+(D179*Visualisation!$V$137)+(D200*Visualisation!$V$138)+(D221*Visualisation!$V$139)+(D242*Visualisation!$V$140)+(D263*Visualisation!$V$141),"-")</f>
        <v>0</v>
      </c>
      <c r="AD293" s="21">
        <f>IFERROR((E95*Visualisation!$V$133)+(E116*Visualisation!$V$134)+(E137*Visualisation!$V$135)+(E158*Visualisation!$V$136)+(E179*Visualisation!$V$137)+(E200*Visualisation!$V$138)+(E221*Visualisation!$V$139)+(E242*Visualisation!$V$140)+(E263*Visualisation!$V$141),"-")</f>
        <v>0</v>
      </c>
      <c r="AE293" s="21">
        <f>IFERROR((F95*Visualisation!$V$133)+(F116*Visualisation!$V$134)+(F137*Visualisation!$V$135)+(F158*Visualisation!$V$136)+(F179*Visualisation!$V$137)+(F200*Visualisation!$V$138)+(F221*Visualisation!$V$139)+(F242*Visualisation!$V$140)+(F263*Visualisation!$V$141),"-")</f>
        <v>0</v>
      </c>
      <c r="AF293" s="21">
        <f>IFERROR((G95*Visualisation!$V$133)+(G116*Visualisation!$V$134)+(G137*Visualisation!$V$135)+(G158*Visualisation!$V$136)+(G179*Visualisation!$V$137)+(G200*Visualisation!$V$138)+(G221*Visualisation!$V$139)+(G242*Visualisation!$V$140)+(G263*Visualisation!$V$141),"-")</f>
        <v>0</v>
      </c>
      <c r="AG293" s="21">
        <f>IFERROR((H95*Visualisation!$V$133)+(H116*Visualisation!$V$134)+(H137*Visualisation!$V$135)+(H158*Visualisation!$V$136)+(H179*Visualisation!$V$137)+(H200*Visualisation!$V$138)+(H221*Visualisation!$V$139)+(H242*Visualisation!$V$140)+(H263*Visualisation!$V$141),"-")</f>
        <v>0</v>
      </c>
      <c r="AH293" s="21">
        <f>IFERROR((I95*Visualisation!$V$133)+(I116*Visualisation!$V$134)+(I137*Visualisation!$V$135)+(I158*Visualisation!$V$136)+(I179*Visualisation!$V$137)+(I200*Visualisation!$V$138)+(I221*Visualisation!$V$139)+(I242*Visualisation!$V$140)+(I263*Visualisation!$V$141),"-")</f>
        <v>0</v>
      </c>
      <c r="AI293" s="21">
        <f>IFERROR((J95*Visualisation!$V$133)+(J116*Visualisation!$V$134)+(J137*Visualisation!$V$135)+(J158*Visualisation!$V$136)+(J179*Visualisation!$V$137)+(J200*Visualisation!$V$138)+(J221*Visualisation!$V$139)+(J242*Visualisation!$V$140)+(J263*Visualisation!$V$141),"-")</f>
        <v>0</v>
      </c>
      <c r="AJ293" s="21">
        <f>IFERROR((K95*Visualisation!$V$133)+(K116*Visualisation!$V$134)+(K137*Visualisation!$V$135)+(K158*Visualisation!$V$136)+(K179*Visualisation!$V$137)+(K200*Visualisation!$V$138)+(K221*Visualisation!$V$139)+(K242*Visualisation!$V$140)+(K263*Visualisation!$V$141),"-")</f>
        <v>0</v>
      </c>
      <c r="AK293" s="21">
        <f>IFERROR((L95*Visualisation!$V$133)+(L116*Visualisation!$V$134)+(L137*Visualisation!$V$135)+(L158*Visualisation!$V$136)+(L179*Visualisation!$V$137)+(L200*Visualisation!$V$138)+(L221*Visualisation!$V$139)+(L242*Visualisation!$V$140)+(L263*Visualisation!$V$141),"-")</f>
        <v>0</v>
      </c>
      <c r="AL293" s="21">
        <f>IFERROR((M95*Visualisation!$V$133)+(M116*Visualisation!$V$134)+(M137*Visualisation!$V$135)+(M158*Visualisation!$V$136)+(M179*Visualisation!$V$137)+(M200*Visualisation!$V$138)+(M221*Visualisation!$V$139)+(M242*Visualisation!$V$140)+(M263*Visualisation!$V$141),"-")</f>
        <v>0</v>
      </c>
      <c r="AM293" s="21">
        <f>IFERROR((N95*Visualisation!$V$133)+(N116*Visualisation!$V$134)+(N137*Visualisation!$V$135)+(N158*Visualisation!$V$136)+(N179*Visualisation!$V$137)+(N200*Visualisation!$V$138)+(N221*Visualisation!$V$139)+(N242*Visualisation!$V$140)+(N263*Visualisation!$V$141),"-")</f>
        <v>0</v>
      </c>
      <c r="AN293" s="21">
        <f>IFERROR((O95*Visualisation!$V$133)+(O116*Visualisation!$V$134)+(O137*Visualisation!$V$135)+(O158*Visualisation!$V$136)+(O179*Visualisation!$V$137)+(O200*Visualisation!$V$138)+(O221*Visualisation!$V$139)+(O242*Visualisation!$V$140)+(O263*Visualisation!$V$141),"-")</f>
        <v>0</v>
      </c>
      <c r="AO293" s="21">
        <f>IFERROR((P95*Visualisation!$V$133)+(P116*Visualisation!$V$134)+(P137*Visualisation!$V$135)+(P158*Visualisation!$V$136)+(P179*Visualisation!$V$137)+(P200*Visualisation!$V$138)+(P221*Visualisation!$V$139)+(P242*Visualisation!$V$140)+(P263*Visualisation!$V$141),"-")</f>
        <v>0</v>
      </c>
      <c r="AP293" s="21">
        <f>IFERROR((Q95*Visualisation!$V$133)+(Q116*Visualisation!$V$134)+(Q137*Visualisation!$V$135)+(Q158*Visualisation!$V$136)+(Q179*Visualisation!$V$137)+(Q200*Visualisation!$V$138)+(Q221*Visualisation!$V$139)+(Q242*Visualisation!$V$140)+(Q263*Visualisation!$V$141),"-")</f>
        <v>0</v>
      </c>
      <c r="AQ293" s="202">
        <f>IFERROR((R95*Visualisation!$V$133)+(R116*Visualisation!$V$134)+(R137*Visualisation!$V$135)+(R158*Visualisation!$V$136)+(R179*Visualisation!$V$137)+(R200*Visualisation!$V$138)+(R221*Visualisation!$V$139)+(R242*Visualisation!$V$140)+(R263*Visualisation!$V$141),"-")</f>
        <v>0</v>
      </c>
      <c r="AR293" s="21">
        <f t="shared" si="34"/>
        <v>0</v>
      </c>
      <c r="AS293" s="1"/>
      <c r="AV293" s="249"/>
      <c r="DO293" s="254"/>
    </row>
    <row r="294" spans="23:119">
      <c r="W294" s="254"/>
      <c r="X294" s="2"/>
      <c r="Z294" s="2"/>
      <c r="AA294" s="188" t="s">
        <v>195</v>
      </c>
      <c r="AB294" s="203">
        <f>IFERROR((C96*Visualisation!$V$133)+(C117*Visualisation!$V$134)+(C138*Visualisation!$V$135)+(C159*Visualisation!$V$136)+(C180*Visualisation!$V$137)+(C201*Visualisation!$V$138)+(C222*Visualisation!$V$139)+(C243*Visualisation!$V$140)+(C264*Visualisation!$V$141),"-")</f>
        <v>0</v>
      </c>
      <c r="AC294" s="203">
        <f>IFERROR((D96*Visualisation!$V$133)+(D117*Visualisation!$V$134)+(D138*Visualisation!$V$135)+(D159*Visualisation!$V$136)+(D180*Visualisation!$V$137)+(D201*Visualisation!$V$138)+(D222*Visualisation!$V$139)+(D243*Visualisation!$V$140)+(D264*Visualisation!$V$141),"-")</f>
        <v>0</v>
      </c>
      <c r="AD294" s="203">
        <f>IFERROR((E96*Visualisation!$V$133)+(E117*Visualisation!$V$134)+(E138*Visualisation!$V$135)+(E159*Visualisation!$V$136)+(E180*Visualisation!$V$137)+(E201*Visualisation!$V$138)+(E222*Visualisation!$V$139)+(E243*Visualisation!$V$140)+(E264*Visualisation!$V$141),"-")</f>
        <v>0</v>
      </c>
      <c r="AE294" s="203">
        <f>IFERROR((F96*Visualisation!$V$133)+(F117*Visualisation!$V$134)+(F138*Visualisation!$V$135)+(F159*Visualisation!$V$136)+(F180*Visualisation!$V$137)+(F201*Visualisation!$V$138)+(F222*Visualisation!$V$139)+(F243*Visualisation!$V$140)+(F264*Visualisation!$V$141),"-")</f>
        <v>0</v>
      </c>
      <c r="AF294" s="203">
        <f>IFERROR((G96*Visualisation!$V$133)+(G117*Visualisation!$V$134)+(G138*Visualisation!$V$135)+(G159*Visualisation!$V$136)+(G180*Visualisation!$V$137)+(G201*Visualisation!$V$138)+(G222*Visualisation!$V$139)+(G243*Visualisation!$V$140)+(G264*Visualisation!$V$141),"-")</f>
        <v>0</v>
      </c>
      <c r="AG294" s="203">
        <f>IFERROR((H96*Visualisation!$V$133)+(H117*Visualisation!$V$134)+(H138*Visualisation!$V$135)+(H159*Visualisation!$V$136)+(H180*Visualisation!$V$137)+(H201*Visualisation!$V$138)+(H222*Visualisation!$V$139)+(H243*Visualisation!$V$140)+(H264*Visualisation!$V$141),"-")</f>
        <v>0</v>
      </c>
      <c r="AH294" s="203">
        <f>IFERROR((I96*Visualisation!$V$133)+(I117*Visualisation!$V$134)+(I138*Visualisation!$V$135)+(I159*Visualisation!$V$136)+(I180*Visualisation!$V$137)+(I201*Visualisation!$V$138)+(I222*Visualisation!$V$139)+(I243*Visualisation!$V$140)+(I264*Visualisation!$V$141),"-")</f>
        <v>0</v>
      </c>
      <c r="AI294" s="203">
        <f>IFERROR((J96*Visualisation!$V$133)+(J117*Visualisation!$V$134)+(J138*Visualisation!$V$135)+(J159*Visualisation!$V$136)+(J180*Visualisation!$V$137)+(J201*Visualisation!$V$138)+(J222*Visualisation!$V$139)+(J243*Visualisation!$V$140)+(J264*Visualisation!$V$141),"-")</f>
        <v>0</v>
      </c>
      <c r="AJ294" s="203">
        <f>IFERROR((K96*Visualisation!$V$133)+(K117*Visualisation!$V$134)+(K138*Visualisation!$V$135)+(K159*Visualisation!$V$136)+(K180*Visualisation!$V$137)+(K201*Visualisation!$V$138)+(K222*Visualisation!$V$139)+(K243*Visualisation!$V$140)+(K264*Visualisation!$V$141),"-")</f>
        <v>0</v>
      </c>
      <c r="AK294" s="203">
        <f>IFERROR((L96*Visualisation!$V$133)+(L117*Visualisation!$V$134)+(L138*Visualisation!$V$135)+(L159*Visualisation!$V$136)+(L180*Visualisation!$V$137)+(L201*Visualisation!$V$138)+(L222*Visualisation!$V$139)+(L243*Visualisation!$V$140)+(L264*Visualisation!$V$141),"-")</f>
        <v>0</v>
      </c>
      <c r="AL294" s="203">
        <f>IFERROR((M96*Visualisation!$V$133)+(M117*Visualisation!$V$134)+(M138*Visualisation!$V$135)+(M159*Visualisation!$V$136)+(M180*Visualisation!$V$137)+(M201*Visualisation!$V$138)+(M222*Visualisation!$V$139)+(M243*Visualisation!$V$140)+(M264*Visualisation!$V$141),"-")</f>
        <v>0</v>
      </c>
      <c r="AM294" s="203">
        <f>IFERROR((N96*Visualisation!$V$133)+(N117*Visualisation!$V$134)+(N138*Visualisation!$V$135)+(N159*Visualisation!$V$136)+(N180*Visualisation!$V$137)+(N201*Visualisation!$V$138)+(N222*Visualisation!$V$139)+(N243*Visualisation!$V$140)+(N264*Visualisation!$V$141),"-")</f>
        <v>0</v>
      </c>
      <c r="AN294" s="203">
        <f>IFERROR((O96*Visualisation!$V$133)+(O117*Visualisation!$V$134)+(O138*Visualisation!$V$135)+(O159*Visualisation!$V$136)+(O180*Visualisation!$V$137)+(O201*Visualisation!$V$138)+(O222*Visualisation!$V$139)+(O243*Visualisation!$V$140)+(O264*Visualisation!$V$141),"-")</f>
        <v>0</v>
      </c>
      <c r="AO294" s="203">
        <f>IFERROR((P96*Visualisation!$V$133)+(P117*Visualisation!$V$134)+(P138*Visualisation!$V$135)+(P159*Visualisation!$V$136)+(P180*Visualisation!$V$137)+(P201*Visualisation!$V$138)+(P222*Visualisation!$V$139)+(P243*Visualisation!$V$140)+(P264*Visualisation!$V$141),"-")</f>
        <v>0</v>
      </c>
      <c r="AP294" s="203">
        <f>IFERROR((Q96*Visualisation!$V$133)+(Q117*Visualisation!$V$134)+(Q138*Visualisation!$V$135)+(Q159*Visualisation!$V$136)+(Q180*Visualisation!$V$137)+(Q201*Visualisation!$V$138)+(Q222*Visualisation!$V$139)+(Q243*Visualisation!$V$140)+(Q264*Visualisation!$V$141),"-")</f>
        <v>0</v>
      </c>
      <c r="AQ294" s="204">
        <f>IFERROR((R96*Visualisation!$V$133)+(R117*Visualisation!$V$134)+(R138*Visualisation!$V$135)+(R159*Visualisation!$V$136)+(R180*Visualisation!$V$137)+(R201*Visualisation!$V$138)+(R222*Visualisation!$V$139)+(R243*Visualisation!$V$140)+(R264*Visualisation!$V$141),"-")</f>
        <v>0</v>
      </c>
      <c r="AR294" s="21">
        <f t="shared" si="34"/>
        <v>0</v>
      </c>
      <c r="AS294" s="1"/>
      <c r="AV294" s="249"/>
      <c r="DO294" s="254"/>
    </row>
    <row r="295" spans="23:119">
      <c r="W295" s="254"/>
      <c r="X295" s="2"/>
      <c r="Z295" s="2"/>
      <c r="AA295" s="189" t="s">
        <v>180</v>
      </c>
      <c r="AB295" s="21">
        <f>SUM(AB279:AB294)</f>
        <v>0</v>
      </c>
      <c r="AC295" s="21">
        <f t="shared" ref="AC295:AQ295" si="35">SUM(AC279:AC294)</f>
        <v>0</v>
      </c>
      <c r="AD295" s="21">
        <f t="shared" si="35"/>
        <v>0</v>
      </c>
      <c r="AE295" s="21">
        <f t="shared" si="35"/>
        <v>0</v>
      </c>
      <c r="AF295" s="21">
        <f t="shared" si="35"/>
        <v>0</v>
      </c>
      <c r="AG295" s="21">
        <f t="shared" si="35"/>
        <v>0</v>
      </c>
      <c r="AH295" s="21">
        <f t="shared" si="35"/>
        <v>0</v>
      </c>
      <c r="AI295" s="21">
        <f t="shared" si="35"/>
        <v>0</v>
      </c>
      <c r="AJ295" s="21">
        <f t="shared" si="35"/>
        <v>0</v>
      </c>
      <c r="AK295" s="21">
        <f t="shared" si="35"/>
        <v>0</v>
      </c>
      <c r="AL295" s="21">
        <f t="shared" si="35"/>
        <v>0</v>
      </c>
      <c r="AM295" s="21">
        <f t="shared" si="35"/>
        <v>0</v>
      </c>
      <c r="AN295" s="21">
        <f t="shared" si="35"/>
        <v>0</v>
      </c>
      <c r="AO295" s="21">
        <f t="shared" si="35"/>
        <v>0</v>
      </c>
      <c r="AP295" s="21">
        <f t="shared" si="35"/>
        <v>0</v>
      </c>
      <c r="AQ295" s="21">
        <f t="shared" si="35"/>
        <v>0</v>
      </c>
      <c r="AR295" s="21"/>
      <c r="AS295" s="1"/>
      <c r="AV295" s="249"/>
      <c r="DO295" s="254"/>
    </row>
    <row r="296" spans="23:119">
      <c r="W296" s="254"/>
      <c r="X296" s="2"/>
      <c r="Z296" s="2"/>
      <c r="AA296" s="190"/>
      <c r="AS296" s="1"/>
      <c r="AV296" s="249"/>
      <c r="DO296" s="254"/>
    </row>
    <row r="297" spans="23:119">
      <c r="W297" s="254"/>
      <c r="X297" s="2"/>
      <c r="Z297" s="2"/>
      <c r="AA297" s="175" t="s">
        <v>77</v>
      </c>
      <c r="AB297" s="195">
        <f>AR279</f>
        <v>0</v>
      </c>
      <c r="AC297" s="195">
        <f>AR280</f>
        <v>0</v>
      </c>
      <c r="AD297" s="195">
        <f>AR281</f>
        <v>0</v>
      </c>
      <c r="AE297" s="195">
        <f>AR282</f>
        <v>0</v>
      </c>
      <c r="AF297" s="195">
        <f>AR283</f>
        <v>0</v>
      </c>
      <c r="AG297" s="195">
        <f>AR284</f>
        <v>0</v>
      </c>
      <c r="AH297" s="195">
        <f>AR285</f>
        <v>0</v>
      </c>
      <c r="AI297" s="195">
        <f>AR286</f>
        <v>0</v>
      </c>
      <c r="AJ297" s="195">
        <f>AR287</f>
        <v>0</v>
      </c>
      <c r="AK297" s="195">
        <f>AR288</f>
        <v>0</v>
      </c>
      <c r="AL297" s="195">
        <f>AR289</f>
        <v>0</v>
      </c>
      <c r="AM297" s="195">
        <f>AR290</f>
        <v>0</v>
      </c>
      <c r="AN297" s="195">
        <f>AR291</f>
        <v>0</v>
      </c>
      <c r="AO297" s="195">
        <f>AR292</f>
        <v>0</v>
      </c>
      <c r="AP297" s="195">
        <f>AR293</f>
        <v>0</v>
      </c>
      <c r="AQ297" s="195">
        <f>AR294</f>
        <v>0</v>
      </c>
      <c r="AS297" s="1"/>
      <c r="AV297" s="249"/>
      <c r="DO297" s="254"/>
    </row>
    <row r="298" spans="23:119">
      <c r="W298" s="254"/>
      <c r="X298" s="2"/>
      <c r="Z298" s="2"/>
      <c r="AA298" s="176" t="s">
        <v>178</v>
      </c>
      <c r="AB298" s="197">
        <f t="shared" ref="AB298:AQ298" si="36">AB295</f>
        <v>0</v>
      </c>
      <c r="AC298" s="197">
        <f t="shared" si="36"/>
        <v>0</v>
      </c>
      <c r="AD298" s="197">
        <f t="shared" si="36"/>
        <v>0</v>
      </c>
      <c r="AE298" s="197">
        <f t="shared" si="36"/>
        <v>0</v>
      </c>
      <c r="AF298" s="197">
        <f t="shared" si="36"/>
        <v>0</v>
      </c>
      <c r="AG298" s="197">
        <f t="shared" si="36"/>
        <v>0</v>
      </c>
      <c r="AH298" s="197">
        <f t="shared" si="36"/>
        <v>0</v>
      </c>
      <c r="AI298" s="197">
        <f t="shared" si="36"/>
        <v>0</v>
      </c>
      <c r="AJ298" s="197">
        <f t="shared" si="36"/>
        <v>0</v>
      </c>
      <c r="AK298" s="197">
        <f t="shared" si="36"/>
        <v>0</v>
      </c>
      <c r="AL298" s="197">
        <f t="shared" si="36"/>
        <v>0</v>
      </c>
      <c r="AM298" s="197">
        <f t="shared" si="36"/>
        <v>0</v>
      </c>
      <c r="AN298" s="197">
        <f t="shared" si="36"/>
        <v>0</v>
      </c>
      <c r="AO298" s="197">
        <f t="shared" si="36"/>
        <v>0</v>
      </c>
      <c r="AP298" s="197">
        <f t="shared" si="36"/>
        <v>0</v>
      </c>
      <c r="AQ298" s="197">
        <f t="shared" si="36"/>
        <v>0</v>
      </c>
      <c r="AS298" s="1"/>
      <c r="AV298" s="249"/>
      <c r="DO298" s="254"/>
    </row>
    <row r="299" spans="23:119">
      <c r="W299" s="254"/>
      <c r="X299" s="2"/>
      <c r="Z299" s="2"/>
      <c r="AA299" s="179" t="s">
        <v>185</v>
      </c>
      <c r="AB299" s="191">
        <f t="shared" ref="AB299:AQ299" si="37">AB297-AB298</f>
        <v>0</v>
      </c>
      <c r="AC299" s="191">
        <f t="shared" si="37"/>
        <v>0</v>
      </c>
      <c r="AD299" s="191">
        <f t="shared" si="37"/>
        <v>0</v>
      </c>
      <c r="AE299" s="191">
        <f t="shared" si="37"/>
        <v>0</v>
      </c>
      <c r="AF299" s="191">
        <f t="shared" si="37"/>
        <v>0</v>
      </c>
      <c r="AG299" s="191">
        <f t="shared" si="37"/>
        <v>0</v>
      </c>
      <c r="AH299" s="191">
        <f t="shared" si="37"/>
        <v>0</v>
      </c>
      <c r="AI299" s="191">
        <f t="shared" si="37"/>
        <v>0</v>
      </c>
      <c r="AJ299" s="191">
        <f t="shared" si="37"/>
        <v>0</v>
      </c>
      <c r="AK299" s="191">
        <f t="shared" si="37"/>
        <v>0</v>
      </c>
      <c r="AL299" s="191">
        <f t="shared" si="37"/>
        <v>0</v>
      </c>
      <c r="AM299" s="191">
        <f t="shared" si="37"/>
        <v>0</v>
      </c>
      <c r="AN299" s="191">
        <f t="shared" si="37"/>
        <v>0</v>
      </c>
      <c r="AO299" s="191">
        <f t="shared" si="37"/>
        <v>0</v>
      </c>
      <c r="AP299" s="191">
        <f t="shared" si="37"/>
        <v>0</v>
      </c>
      <c r="AQ299" s="191">
        <f t="shared" si="37"/>
        <v>0</v>
      </c>
      <c r="AS299" s="1"/>
      <c r="AV299" s="249"/>
      <c r="DO299" s="254"/>
    </row>
    <row r="300" spans="23:119">
      <c r="W300" s="254"/>
      <c r="X300" s="2"/>
      <c r="Z300" s="2"/>
      <c r="AA300" s="27"/>
      <c r="AB300" s="2"/>
      <c r="AC300" s="2"/>
      <c r="AD300" s="2"/>
      <c r="AE300" s="2"/>
      <c r="AF300" s="2"/>
      <c r="AG300" s="2"/>
      <c r="AH300" s="2"/>
      <c r="AI300" s="2"/>
      <c r="AJ300" s="1"/>
      <c r="AK300" s="1"/>
      <c r="AL300" s="1"/>
      <c r="AM300" s="1"/>
      <c r="AN300" s="1"/>
      <c r="AO300" s="1"/>
      <c r="AP300" s="1"/>
      <c r="AQ300" s="1"/>
      <c r="AR300" s="2"/>
      <c r="AS300" s="1"/>
      <c r="AV300" s="249"/>
      <c r="DO300" s="254"/>
    </row>
    <row r="301" spans="23:119">
      <c r="W301" s="254"/>
      <c r="X301" s="2"/>
      <c r="Z301" s="2"/>
      <c r="AA301" s="27"/>
      <c r="AB301" s="2"/>
      <c r="AC301" s="2"/>
      <c r="AD301" s="2"/>
      <c r="AE301" s="2"/>
      <c r="AF301" s="2"/>
      <c r="AG301" s="2"/>
      <c r="AH301" s="2"/>
      <c r="AI301" s="2"/>
      <c r="AJ301" s="1"/>
      <c r="AK301" s="1"/>
      <c r="AL301" s="1"/>
      <c r="AM301" s="1"/>
      <c r="AN301" s="1"/>
      <c r="AO301" s="1"/>
      <c r="AP301" s="1"/>
      <c r="AQ301" s="1"/>
      <c r="AR301" s="2"/>
      <c r="AS301" s="1"/>
      <c r="AV301" s="249"/>
      <c r="DO301" s="254"/>
    </row>
    <row r="302" spans="23:119">
      <c r="W302" s="254"/>
      <c r="X302" s="2"/>
      <c r="Z302" s="2"/>
      <c r="AR302" s="2"/>
      <c r="AS302" s="1"/>
      <c r="AV302" s="249"/>
      <c r="DO302" s="254"/>
    </row>
    <row r="303" spans="23:119">
      <c r="W303" s="254"/>
      <c r="X303" s="2"/>
      <c r="Z303" s="2"/>
      <c r="AR303" s="2"/>
      <c r="AS303" s="1"/>
      <c r="AV303" s="249"/>
      <c r="DO303" s="254"/>
    </row>
    <row r="304" spans="23:119">
      <c r="W304" s="254"/>
      <c r="X304" s="2"/>
      <c r="Z304" s="2"/>
      <c r="AR304" s="2"/>
      <c r="AS304" s="1"/>
      <c r="AV304" s="249"/>
      <c r="DO304" s="254"/>
    </row>
    <row r="305" spans="23:119">
      <c r="W305" s="254"/>
      <c r="X305" s="2"/>
      <c r="Z305" s="2"/>
      <c r="AA305" s="27"/>
      <c r="AB305" s="2"/>
      <c r="AC305" s="2"/>
      <c r="AD305" s="2"/>
      <c r="AE305" s="2"/>
      <c r="AF305" s="2"/>
      <c r="AG305" s="2"/>
      <c r="AH305" s="2"/>
      <c r="AI305" s="2"/>
      <c r="AJ305" s="1"/>
      <c r="AK305" s="1"/>
      <c r="AL305" s="1"/>
      <c r="AM305" s="1"/>
      <c r="AN305" s="1"/>
      <c r="AO305" s="1"/>
      <c r="AP305" s="1"/>
      <c r="AQ305" s="1"/>
      <c r="AR305" s="2"/>
      <c r="AS305" s="1"/>
      <c r="AV305" s="249"/>
      <c r="DO305" s="254"/>
    </row>
    <row r="306" spans="23:119">
      <c r="W306" s="254"/>
      <c r="X306" s="2"/>
      <c r="Z306" s="2"/>
      <c r="AA306" s="27"/>
      <c r="AB306" s="2"/>
      <c r="AC306" s="2"/>
      <c r="AD306" s="2"/>
      <c r="AE306" s="2"/>
      <c r="AF306" s="2"/>
      <c r="AG306" s="2"/>
      <c r="AH306" s="2"/>
      <c r="AI306" s="2"/>
      <c r="AJ306" s="11"/>
      <c r="AK306" s="1"/>
      <c r="AL306" s="1"/>
      <c r="AM306" s="1"/>
      <c r="AN306" s="1"/>
      <c r="AO306" s="1"/>
      <c r="AP306" s="1"/>
      <c r="AQ306" s="1"/>
      <c r="AR306" s="2"/>
      <c r="AS306" s="1"/>
      <c r="AV306" s="249"/>
      <c r="DO306" s="254"/>
    </row>
    <row r="307" spans="23:119">
      <c r="W307" s="254"/>
      <c r="X307" s="2"/>
      <c r="Z307" s="2"/>
      <c r="AA307" s="27"/>
      <c r="AB307" s="2"/>
      <c r="AC307" s="2"/>
      <c r="AD307" s="2"/>
      <c r="AE307" s="2"/>
      <c r="AF307" s="2"/>
      <c r="AG307" s="2"/>
      <c r="AH307" s="2"/>
      <c r="AI307" s="2"/>
      <c r="AJ307" s="1"/>
      <c r="AK307" s="1"/>
      <c r="AL307" s="1"/>
      <c r="AM307" s="1"/>
      <c r="AN307" s="1"/>
      <c r="AO307" s="1"/>
      <c r="AP307" s="1"/>
      <c r="AQ307" s="1"/>
      <c r="AR307" s="1"/>
      <c r="AS307" s="1"/>
      <c r="AV307" s="249"/>
      <c r="DO307" s="254"/>
    </row>
    <row r="308" spans="23:119">
      <c r="W308" s="254"/>
      <c r="X308" s="2"/>
      <c r="Z308" s="2"/>
      <c r="AA308" s="27"/>
      <c r="AB308" s="2"/>
      <c r="AC308" s="2"/>
      <c r="AD308" s="2"/>
      <c r="AE308" s="2"/>
      <c r="AF308" s="2"/>
      <c r="AG308" s="2"/>
      <c r="AH308" s="2"/>
      <c r="AI308" s="2"/>
      <c r="AJ308" s="1"/>
      <c r="AK308" s="1"/>
      <c r="AL308" s="1"/>
      <c r="AM308" s="1"/>
      <c r="AN308" s="1"/>
      <c r="AO308" s="1"/>
      <c r="AP308" s="1"/>
      <c r="AQ308" s="1"/>
      <c r="AR308" s="1"/>
      <c r="AS308" s="1"/>
      <c r="AV308" s="249"/>
      <c r="DO308" s="254"/>
    </row>
    <row r="309" spans="23:119">
      <c r="W309" s="254"/>
      <c r="X309" s="2"/>
      <c r="Z309" s="2"/>
      <c r="AA309" s="27"/>
      <c r="AB309" s="2"/>
      <c r="AC309" s="2"/>
      <c r="AD309" s="2"/>
      <c r="AE309" s="2"/>
      <c r="AF309" s="2"/>
      <c r="AG309" s="2"/>
      <c r="AH309" s="2"/>
      <c r="AI309" s="2"/>
      <c r="AJ309" s="1"/>
      <c r="AK309" s="1"/>
      <c r="AL309" s="1"/>
      <c r="AM309" s="1"/>
      <c r="AN309" s="1"/>
      <c r="AO309" s="1"/>
      <c r="AP309" s="1"/>
      <c r="AQ309" s="1"/>
      <c r="AR309" s="1"/>
      <c r="AS309" s="1"/>
      <c r="AV309" s="249"/>
      <c r="DO309" s="254"/>
    </row>
    <row r="310" spans="23:119" ht="27.95" customHeight="1">
      <c r="W310" s="254"/>
      <c r="X310" s="2"/>
      <c r="Z310" s="2"/>
      <c r="AA310" s="27"/>
      <c r="AB310" s="2"/>
      <c r="AC310" s="2"/>
      <c r="AD310" s="2"/>
      <c r="AE310" s="2"/>
      <c r="AF310" s="2"/>
      <c r="AG310" s="2"/>
      <c r="AH310" s="2"/>
      <c r="AI310" s="2"/>
      <c r="AJ310" s="1"/>
      <c r="AK310" s="1"/>
      <c r="AL310" s="1"/>
      <c r="AM310" s="1"/>
      <c r="AN310" s="1"/>
      <c r="AO310" s="1"/>
      <c r="AP310" s="1"/>
      <c r="AQ310" s="1"/>
      <c r="AR310" s="1"/>
      <c r="AS310" s="1"/>
      <c r="AV310" s="249"/>
      <c r="DO310" s="254"/>
    </row>
    <row r="311" spans="23:119">
      <c r="W311" s="254"/>
      <c r="X311" s="2"/>
      <c r="Z311" s="2"/>
      <c r="AA311" s="27"/>
      <c r="AB311" s="2"/>
      <c r="AC311" s="2"/>
      <c r="AD311" s="2"/>
      <c r="AE311" s="2"/>
      <c r="AF311" s="2"/>
      <c r="AG311" s="2"/>
      <c r="AH311" s="2"/>
      <c r="AI311" s="2"/>
      <c r="AJ311" s="1"/>
      <c r="AK311" s="1"/>
      <c r="AL311" s="1"/>
      <c r="AM311" s="1"/>
      <c r="AN311" s="1"/>
      <c r="AO311" s="1"/>
      <c r="AP311" s="1"/>
      <c r="AQ311" s="1"/>
      <c r="AR311" s="1"/>
      <c r="AS311" s="1"/>
      <c r="AV311" s="249"/>
      <c r="DO311" s="254"/>
    </row>
    <row r="312" spans="23:119">
      <c r="W312" s="254"/>
      <c r="X312" s="2"/>
      <c r="Z312" s="2"/>
      <c r="AA312" s="27"/>
      <c r="AB312" s="2"/>
      <c r="AC312" s="2"/>
      <c r="AD312" s="2"/>
      <c r="AE312" s="2"/>
      <c r="AF312" s="2"/>
      <c r="AG312" s="2"/>
      <c r="AH312" s="2"/>
      <c r="AI312" s="2"/>
      <c r="AJ312" s="1"/>
      <c r="AK312" s="1"/>
      <c r="AL312" s="1"/>
      <c r="AM312" s="1"/>
      <c r="AN312" s="1"/>
      <c r="AO312" s="1"/>
      <c r="AP312" s="1"/>
      <c r="AQ312" s="1"/>
      <c r="AR312" s="1"/>
      <c r="AS312" s="1"/>
      <c r="AV312" s="249"/>
      <c r="DO312" s="254"/>
    </row>
    <row r="313" spans="23:119">
      <c r="W313" s="254"/>
      <c r="X313" s="2"/>
      <c r="Z313" s="2"/>
      <c r="AA313" s="27"/>
      <c r="AB313" s="2"/>
      <c r="AC313" s="2"/>
      <c r="AD313" s="2"/>
      <c r="AE313" s="2"/>
      <c r="AF313" s="2"/>
      <c r="AG313" s="2"/>
      <c r="AH313" s="2"/>
      <c r="AI313" s="2"/>
      <c r="AJ313" s="1"/>
      <c r="AK313" s="1"/>
      <c r="AL313" s="1"/>
      <c r="AM313" s="1"/>
      <c r="AN313" s="1"/>
      <c r="AO313" s="1"/>
      <c r="AP313" s="1"/>
      <c r="AQ313" s="1"/>
      <c r="AR313" s="1"/>
      <c r="AS313" s="1"/>
      <c r="AV313" s="249"/>
      <c r="DO313" s="254"/>
    </row>
    <row r="314" spans="23:119">
      <c r="W314" s="254"/>
      <c r="X314" s="2"/>
      <c r="AV314" s="249"/>
      <c r="DO314" s="254"/>
    </row>
    <row r="315" spans="23:119">
      <c r="W315" s="254"/>
      <c r="X315" s="2"/>
      <c r="AV315" s="249"/>
      <c r="DO315" s="254"/>
    </row>
    <row r="316" spans="23:119">
      <c r="W316" s="254"/>
      <c r="X316" s="2"/>
      <c r="AV316" s="249"/>
      <c r="DO316" s="254"/>
    </row>
    <row r="317" spans="23:119">
      <c r="W317" s="254"/>
      <c r="X317" s="2"/>
      <c r="AV317" s="249"/>
      <c r="DO317" s="254"/>
    </row>
    <row r="318" spans="23:119">
      <c r="W318" s="254"/>
      <c r="X318" s="2"/>
      <c r="AV318" s="249"/>
      <c r="DO318" s="254"/>
    </row>
    <row r="319" spans="23:119">
      <c r="W319" s="254"/>
      <c r="X319" s="2"/>
      <c r="AV319" s="249"/>
      <c r="DO319" s="254"/>
    </row>
    <row r="320" spans="23:119">
      <c r="W320" s="254"/>
      <c r="X320" s="2"/>
      <c r="AV320" s="249"/>
      <c r="DO320" s="254"/>
    </row>
    <row r="321" spans="23:119">
      <c r="W321" s="254"/>
      <c r="X321" s="2"/>
      <c r="AV321" s="249"/>
      <c r="DO321" s="254"/>
    </row>
    <row r="322" spans="23:119">
      <c r="W322" s="254"/>
      <c r="X322" s="2"/>
      <c r="AV322" s="249"/>
      <c r="DO322" s="254"/>
    </row>
    <row r="323" spans="23:119">
      <c r="W323" s="254"/>
      <c r="X323" s="2"/>
      <c r="AV323" s="249"/>
      <c r="DO323" s="254"/>
    </row>
    <row r="324" spans="23:119">
      <c r="W324" s="254"/>
      <c r="X324" s="2"/>
      <c r="AV324" s="249"/>
      <c r="DO324" s="254"/>
    </row>
    <row r="325" spans="23:119">
      <c r="W325" s="254"/>
      <c r="X325" s="2"/>
      <c r="AV325" s="249"/>
      <c r="DO325" s="254"/>
    </row>
    <row r="326" spans="23:119">
      <c r="W326" s="254"/>
      <c r="X326" s="2"/>
      <c r="AV326" s="249"/>
      <c r="DO326" s="254"/>
    </row>
    <row r="327" spans="23:119">
      <c r="W327" s="254"/>
      <c r="X327" s="2"/>
      <c r="AV327" s="249"/>
      <c r="DO327" s="254"/>
    </row>
    <row r="328" spans="23:119">
      <c r="W328" s="254"/>
      <c r="X328" s="2"/>
      <c r="AV328" s="249"/>
      <c r="DO328" s="254"/>
    </row>
    <row r="329" spans="23:119">
      <c r="W329" s="254"/>
      <c r="X329" s="2"/>
      <c r="AV329" s="249"/>
      <c r="DO329" s="254"/>
    </row>
    <row r="330" spans="23:119">
      <c r="W330" s="254"/>
      <c r="X330" s="2"/>
      <c r="AV330" s="249"/>
      <c r="DO330" s="254"/>
    </row>
    <row r="331" spans="23:119">
      <c r="W331" s="254"/>
      <c r="X331" s="2"/>
      <c r="AV331" s="249"/>
      <c r="DO331" s="254"/>
    </row>
    <row r="332" spans="23:119">
      <c r="W332" s="254"/>
      <c r="X332" s="2"/>
      <c r="AV332" s="249"/>
      <c r="DO332" s="254"/>
    </row>
    <row r="333" spans="23:119">
      <c r="W333" s="254"/>
      <c r="X333" s="2"/>
      <c r="AV333" s="249"/>
      <c r="DO333" s="254"/>
    </row>
    <row r="334" spans="23:119">
      <c r="W334" s="254"/>
      <c r="X334" s="2"/>
      <c r="AV334" s="249"/>
      <c r="DO334" s="254"/>
    </row>
    <row r="335" spans="23:119">
      <c r="W335" s="254"/>
      <c r="X335" s="2"/>
      <c r="AV335" s="249"/>
      <c r="DO335" s="254"/>
    </row>
    <row r="336" spans="23:119">
      <c r="W336" s="254"/>
      <c r="X336" s="2"/>
      <c r="AV336" s="249"/>
      <c r="DO336" s="254"/>
    </row>
    <row r="337" spans="1:119">
      <c r="W337" s="254"/>
      <c r="X337" s="2"/>
      <c r="AV337" s="249"/>
      <c r="DO337" s="254"/>
    </row>
    <row r="338" spans="1:119">
      <c r="W338" s="254"/>
      <c r="X338" s="2"/>
      <c r="AV338" s="249"/>
      <c r="DO338" s="254"/>
    </row>
    <row r="339" spans="1:119">
      <c r="W339" s="254"/>
      <c r="X339" s="2"/>
      <c r="AV339" s="249"/>
      <c r="DO339" s="254"/>
    </row>
    <row r="340" spans="1:119">
      <c r="W340" s="254"/>
      <c r="X340" s="2"/>
      <c r="AV340" s="249"/>
      <c r="DO340" s="254"/>
    </row>
    <row r="341" spans="1:119">
      <c r="A341" s="258"/>
      <c r="B341" s="258"/>
      <c r="C341" s="258"/>
      <c r="D341" s="258"/>
      <c r="E341" s="258"/>
      <c r="F341" s="258"/>
      <c r="G341" s="258"/>
      <c r="H341" s="258"/>
      <c r="I341" s="258"/>
      <c r="J341" s="258"/>
      <c r="K341" s="258"/>
      <c r="L341" s="258"/>
      <c r="M341" s="258"/>
      <c r="N341" s="258"/>
      <c r="O341" s="258"/>
      <c r="P341" s="258"/>
      <c r="Q341" s="258"/>
      <c r="R341" s="258"/>
      <c r="S341" s="258"/>
      <c r="T341" s="258"/>
      <c r="U341" s="258"/>
      <c r="V341" s="258"/>
      <c r="W341" s="261"/>
      <c r="X341" s="258"/>
      <c r="Y341" s="258"/>
      <c r="Z341" s="258"/>
      <c r="AA341" s="259"/>
      <c r="AB341" s="258"/>
      <c r="AC341" s="258"/>
      <c r="AD341" s="258"/>
      <c r="AE341" s="258"/>
      <c r="AF341" s="258"/>
      <c r="AG341" s="258"/>
      <c r="AH341" s="258"/>
      <c r="AI341" s="258"/>
      <c r="AJ341" s="260"/>
      <c r="AK341" s="260"/>
      <c r="AL341" s="260"/>
      <c r="AM341" s="260"/>
      <c r="AN341" s="260"/>
      <c r="AO341" s="260"/>
      <c r="AP341" s="260"/>
      <c r="AQ341" s="260"/>
      <c r="AR341" s="260"/>
      <c r="AS341" s="260"/>
      <c r="AT341" s="260"/>
      <c r="AU341" s="260"/>
      <c r="AV341" s="262"/>
      <c r="AW341" s="260"/>
      <c r="AX341" s="260"/>
      <c r="AY341" s="258"/>
      <c r="AZ341" s="258"/>
      <c r="BA341" s="258"/>
      <c r="BB341" s="258"/>
      <c r="BC341" s="258"/>
      <c r="BD341" s="258"/>
      <c r="BE341" s="258"/>
      <c r="BF341" s="258"/>
      <c r="BG341" s="258"/>
      <c r="BH341" s="258"/>
      <c r="BI341" s="258"/>
      <c r="BJ341" s="258"/>
      <c r="BK341" s="258"/>
      <c r="BL341" s="258"/>
      <c r="BM341" s="258"/>
      <c r="BN341" s="258"/>
      <c r="BO341" s="258"/>
      <c r="BP341" s="258"/>
      <c r="BQ341" s="258"/>
      <c r="BR341" s="258"/>
      <c r="BS341" s="258"/>
      <c r="BT341" s="258"/>
      <c r="BU341" s="258"/>
      <c r="BV341" s="258"/>
      <c r="BX341" s="258"/>
      <c r="BY341" s="258"/>
      <c r="BZ341" s="258"/>
      <c r="CB341" s="258"/>
      <c r="CC341" s="258"/>
      <c r="CD341" s="258"/>
      <c r="CF341" s="258"/>
      <c r="CG341" s="258"/>
      <c r="CH341" s="258"/>
      <c r="CJ341" s="258"/>
      <c r="CK341" s="258"/>
      <c r="CL341" s="258"/>
      <c r="CN341" s="258"/>
      <c r="CO341" s="258"/>
      <c r="CP341" s="258"/>
      <c r="CR341" s="258"/>
      <c r="CS341" s="258"/>
      <c r="CT341" s="258"/>
      <c r="CV341" s="258"/>
      <c r="DO341" s="254"/>
    </row>
    <row r="342" spans="1:119">
      <c r="AV342" s="1"/>
      <c r="CW342" s="247"/>
      <c r="CX342" s="247"/>
      <c r="CZ342" s="247"/>
      <c r="DA342" s="247"/>
      <c r="DB342" s="247"/>
      <c r="DD342" s="247"/>
      <c r="DE342" s="247"/>
      <c r="DF342" s="247"/>
      <c r="DH342" s="247"/>
      <c r="DI342" s="247"/>
      <c r="DJ342" s="247"/>
      <c r="DK342" s="247"/>
      <c r="DL342" s="247"/>
      <c r="DM342" s="247"/>
      <c r="DN342" s="247"/>
    </row>
  </sheetData>
  <mergeCells count="150">
    <mergeCell ref="AZ229:BB229"/>
    <mergeCell ref="BD229:BF229"/>
    <mergeCell ref="BH229:BJ229"/>
    <mergeCell ref="BL229:BN229"/>
    <mergeCell ref="BP229:BR229"/>
    <mergeCell ref="BT229:BV229"/>
    <mergeCell ref="BX229:BZ229"/>
    <mergeCell ref="CB229:CD229"/>
    <mergeCell ref="CF229:CH229"/>
    <mergeCell ref="CJ209:CL209"/>
    <mergeCell ref="CN209:CP209"/>
    <mergeCell ref="CR209:CT209"/>
    <mergeCell ref="CV209:CX209"/>
    <mergeCell ref="CZ209:DB209"/>
    <mergeCell ref="DD229:DF229"/>
    <mergeCell ref="DH229:DJ229"/>
    <mergeCell ref="DD209:DF209"/>
    <mergeCell ref="DH209:DJ209"/>
    <mergeCell ref="CJ229:CL229"/>
    <mergeCell ref="CN229:CP229"/>
    <mergeCell ref="CR229:CT229"/>
    <mergeCell ref="CV229:CX229"/>
    <mergeCell ref="CZ229:DB229"/>
    <mergeCell ref="AZ209:BB209"/>
    <mergeCell ref="BD209:BF209"/>
    <mergeCell ref="BH209:BJ209"/>
    <mergeCell ref="BL209:BN209"/>
    <mergeCell ref="BP209:BR209"/>
    <mergeCell ref="BT209:BV209"/>
    <mergeCell ref="BX209:BZ209"/>
    <mergeCell ref="CB209:CD209"/>
    <mergeCell ref="CF209:CH209"/>
    <mergeCell ref="CN169:CP169"/>
    <mergeCell ref="CR169:CT169"/>
    <mergeCell ref="CV169:CX169"/>
    <mergeCell ref="CZ169:DB169"/>
    <mergeCell ref="DD169:DF169"/>
    <mergeCell ref="DH169:DJ169"/>
    <mergeCell ref="AZ189:BB189"/>
    <mergeCell ref="BD189:BF189"/>
    <mergeCell ref="BH189:BJ189"/>
    <mergeCell ref="BL189:BN189"/>
    <mergeCell ref="BP189:BR189"/>
    <mergeCell ref="BT189:BV189"/>
    <mergeCell ref="BX189:BZ189"/>
    <mergeCell ref="CB189:CD189"/>
    <mergeCell ref="CF189:CH189"/>
    <mergeCell ref="CJ189:CL189"/>
    <mergeCell ref="CN189:CP189"/>
    <mergeCell ref="CR189:CT189"/>
    <mergeCell ref="CV189:CX189"/>
    <mergeCell ref="CZ189:DB189"/>
    <mergeCell ref="DD189:DF189"/>
    <mergeCell ref="DH189:DJ189"/>
    <mergeCell ref="AZ169:BB169"/>
    <mergeCell ref="BD169:BF169"/>
    <mergeCell ref="BH169:BJ169"/>
    <mergeCell ref="BL169:BN169"/>
    <mergeCell ref="BP169:BR169"/>
    <mergeCell ref="BT169:BV169"/>
    <mergeCell ref="BX169:BZ169"/>
    <mergeCell ref="CB169:CD169"/>
    <mergeCell ref="CF169:CH169"/>
    <mergeCell ref="CJ129:CL129"/>
    <mergeCell ref="BH129:BJ129"/>
    <mergeCell ref="BL129:BN129"/>
    <mergeCell ref="BP129:BR129"/>
    <mergeCell ref="BT129:BV129"/>
    <mergeCell ref="BX129:BZ129"/>
    <mergeCell ref="CB129:CD129"/>
    <mergeCell ref="CF129:CH129"/>
    <mergeCell ref="CJ169:CL169"/>
    <mergeCell ref="CN129:CP129"/>
    <mergeCell ref="CR129:CT129"/>
    <mergeCell ref="CV129:CX129"/>
    <mergeCell ref="CZ129:DB129"/>
    <mergeCell ref="DD129:DF129"/>
    <mergeCell ref="DH129:DJ129"/>
    <mergeCell ref="AZ149:BB149"/>
    <mergeCell ref="BD149:BF149"/>
    <mergeCell ref="BH149:BJ149"/>
    <mergeCell ref="BL149:BN149"/>
    <mergeCell ref="BP149:BR149"/>
    <mergeCell ref="BT149:BV149"/>
    <mergeCell ref="BX149:BZ149"/>
    <mergeCell ref="CB149:CD149"/>
    <mergeCell ref="CF149:CH149"/>
    <mergeCell ref="CJ149:CL149"/>
    <mergeCell ref="CN149:CP149"/>
    <mergeCell ref="CR149:CT149"/>
    <mergeCell ref="CV149:CX149"/>
    <mergeCell ref="CZ149:DB149"/>
    <mergeCell ref="DD149:DF149"/>
    <mergeCell ref="DH149:DJ149"/>
    <mergeCell ref="AZ129:BB129"/>
    <mergeCell ref="BD129:BF129"/>
    <mergeCell ref="DD89:DF89"/>
    <mergeCell ref="DH89:DJ89"/>
    <mergeCell ref="AZ109:BB109"/>
    <mergeCell ref="BD109:BF109"/>
    <mergeCell ref="BH109:BJ109"/>
    <mergeCell ref="BL109:BN109"/>
    <mergeCell ref="BP109:BR109"/>
    <mergeCell ref="BT109:BV109"/>
    <mergeCell ref="BX109:BZ109"/>
    <mergeCell ref="CB109:CD109"/>
    <mergeCell ref="CF109:CH109"/>
    <mergeCell ref="CJ109:CL109"/>
    <mergeCell ref="CN109:CP109"/>
    <mergeCell ref="CR109:CT109"/>
    <mergeCell ref="CV109:CX109"/>
    <mergeCell ref="CZ109:DB109"/>
    <mergeCell ref="DD109:DF109"/>
    <mergeCell ref="DH109:DJ109"/>
    <mergeCell ref="A75:R75"/>
    <mergeCell ref="C79:R79"/>
    <mergeCell ref="C2:J2"/>
    <mergeCell ref="DD45:DF45"/>
    <mergeCell ref="DH45:DJ45"/>
    <mergeCell ref="AZ89:BB89"/>
    <mergeCell ref="BD89:BF89"/>
    <mergeCell ref="BH89:BJ89"/>
    <mergeCell ref="BL89:BN89"/>
    <mergeCell ref="BP89:BR89"/>
    <mergeCell ref="BT89:BV89"/>
    <mergeCell ref="BX89:BZ89"/>
    <mergeCell ref="CB89:CD89"/>
    <mergeCell ref="CF89:CH89"/>
    <mergeCell ref="CJ89:CL89"/>
    <mergeCell ref="CN89:CP89"/>
    <mergeCell ref="CR89:CT89"/>
    <mergeCell ref="CV89:CX89"/>
    <mergeCell ref="CZ89:DB89"/>
    <mergeCell ref="CJ45:CL45"/>
    <mergeCell ref="CN45:CP45"/>
    <mergeCell ref="CR45:CT45"/>
    <mergeCell ref="CV45:CX45"/>
    <mergeCell ref="CZ45:DB45"/>
    <mergeCell ref="CB45:CD45"/>
    <mergeCell ref="CF45:CH45"/>
    <mergeCell ref="AZ45:BB45"/>
    <mergeCell ref="BD45:BF45"/>
    <mergeCell ref="BH45:BJ45"/>
    <mergeCell ref="BL45:BN45"/>
    <mergeCell ref="AA71:AA72"/>
    <mergeCell ref="AA86:AC86"/>
    <mergeCell ref="AX85:AY85"/>
    <mergeCell ref="BP45:BR45"/>
    <mergeCell ref="BT45:BV45"/>
    <mergeCell ref="BX45:BZ45"/>
  </mergeCells>
  <phoneticPr fontId="3"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dimension ref="A2:X45"/>
  <sheetViews>
    <sheetView showGridLines="0" topLeftCell="C1" zoomScale="60" zoomScaleNormal="60" workbookViewId="0">
      <selection activeCell="F18" sqref="F18"/>
    </sheetView>
  </sheetViews>
  <sheetFormatPr baseColWidth="10" defaultColWidth="11.42578125" defaultRowHeight="15"/>
  <cols>
    <col min="2" max="2" width="40.140625" customWidth="1"/>
    <col min="3" max="3" width="20.85546875" customWidth="1"/>
    <col min="4" max="4" width="36.28515625" customWidth="1"/>
    <col min="5" max="5" width="28.42578125" customWidth="1"/>
    <col min="6" max="36" width="21.28515625" customWidth="1"/>
    <col min="37" max="37" width="27" customWidth="1"/>
    <col min="38" max="55" width="21.28515625" customWidth="1"/>
  </cols>
  <sheetData>
    <row r="2" spans="3:21" ht="30" customHeight="1">
      <c r="C2" s="377" t="s">
        <v>410</v>
      </c>
      <c r="D2" s="322"/>
      <c r="E2" s="322"/>
      <c r="F2" s="322"/>
      <c r="G2" s="322"/>
      <c r="H2" s="322"/>
    </row>
    <row r="4" spans="3:21" ht="15.75" thickBot="1"/>
    <row r="5" spans="3:21">
      <c r="C5" s="134"/>
      <c r="D5" s="151"/>
      <c r="E5" s="151"/>
      <c r="F5" s="151"/>
      <c r="G5" s="151"/>
      <c r="H5" s="123"/>
    </row>
    <row r="6" spans="3:21" ht="18.75">
      <c r="C6" s="152" t="s">
        <v>379</v>
      </c>
      <c r="D6" s="2"/>
      <c r="E6" s="2"/>
      <c r="F6" s="2"/>
      <c r="G6" s="2"/>
      <c r="H6" s="34"/>
    </row>
    <row r="7" spans="3:21" ht="18.75">
      <c r="C7" s="152" t="s">
        <v>438</v>
      </c>
      <c r="D7" s="2"/>
      <c r="E7" s="2"/>
      <c r="F7" s="2"/>
      <c r="G7" s="2"/>
      <c r="H7" s="34"/>
    </row>
    <row r="8" spans="3:21" ht="18.75">
      <c r="C8" s="152" t="s">
        <v>380</v>
      </c>
      <c r="D8" s="2"/>
      <c r="E8" s="2"/>
      <c r="F8" s="2"/>
      <c r="G8" s="2"/>
      <c r="H8" s="34"/>
    </row>
    <row r="9" spans="3:21" ht="15.75" thickBot="1">
      <c r="C9" s="31"/>
      <c r="D9" s="32"/>
      <c r="E9" s="32"/>
      <c r="F9" s="32"/>
      <c r="G9" s="32"/>
      <c r="H9" s="125"/>
    </row>
    <row r="16" spans="3:21" ht="15.75">
      <c r="F16" s="284" t="str">
        <f>Visualisation!E63</f>
        <v>FIT-full (1a)</v>
      </c>
      <c r="G16" s="285" t="str">
        <f>Visualisation!F63</f>
        <v>FIT-medium (1b)</v>
      </c>
      <c r="H16" s="284" t="str">
        <f>Visualisation!G63</f>
        <v>FIT-soft (1c)</v>
      </c>
      <c r="I16" s="284" t="str">
        <f>Visualisation!H63</f>
        <v>FIP-full (2a)</v>
      </c>
      <c r="J16" s="285" t="str">
        <f>Visualisation!I63</f>
        <v>FIP-medium (2b)</v>
      </c>
      <c r="K16" s="286" t="str">
        <f>Visualisation!J63</f>
        <v>FIP-soft (2c)</v>
      </c>
      <c r="L16" s="286" t="str">
        <f>Visualisation!K63</f>
        <v>QUO-full (3a)</v>
      </c>
      <c r="M16" s="285" t="str">
        <f>Visualisation!L63</f>
        <v>QUO-medium (3b)</v>
      </c>
      <c r="N16" s="284" t="str">
        <f>Visualisation!M63</f>
        <v>QUO-soft (3c)</v>
      </c>
      <c r="O16" s="284" t="str">
        <f>Visualisation!N63</f>
        <v>QUObanded-full (4a)</v>
      </c>
      <c r="P16" s="285" t="str">
        <f>Visualisation!O63</f>
        <v>QUObanded-medium (4b)</v>
      </c>
      <c r="Q16" s="284" t="str">
        <f>Visualisation!P63</f>
        <v>QUObanded-soft (4c)</v>
      </c>
      <c r="R16" s="285" t="str">
        <f>Visualisation!Q63</f>
        <v>ETS (5)</v>
      </c>
      <c r="S16" s="284" t="str">
        <f>Visualisation!R63</f>
        <v>TEN (6)</v>
      </c>
      <c r="T16" s="286" t="str">
        <f>Visualisation!S63</f>
        <v>REFerence (7a)</v>
      </c>
      <c r="U16" s="286" t="str">
        <f>Visualisation!T63</f>
        <v>REFerence (7b)</v>
      </c>
    </row>
    <row r="17" spans="1:24" ht="15.75">
      <c r="A17">
        <v>1</v>
      </c>
      <c r="B17" s="234" t="s">
        <v>355</v>
      </c>
      <c r="C17" s="235" t="s">
        <v>356</v>
      </c>
      <c r="D17" s="236" t="s">
        <v>357</v>
      </c>
      <c r="E17" s="222" t="s">
        <v>358</v>
      </c>
      <c r="F17" s="378"/>
      <c r="G17" s="275"/>
      <c r="H17" s="379"/>
      <c r="I17" s="378"/>
      <c r="J17" s="275"/>
      <c r="K17" s="379"/>
      <c r="L17" s="378"/>
      <c r="M17" s="275"/>
      <c r="N17" s="379"/>
      <c r="O17" s="378"/>
      <c r="P17" s="275"/>
      <c r="Q17" s="379"/>
      <c r="R17" s="275"/>
      <c r="S17" s="379"/>
      <c r="T17" s="378"/>
      <c r="U17" s="378"/>
    </row>
    <row r="18" spans="1:24" ht="18.75">
      <c r="A18">
        <v>2</v>
      </c>
      <c r="B18" s="233" t="s">
        <v>143</v>
      </c>
      <c r="C18" s="230" t="s">
        <v>221</v>
      </c>
      <c r="D18" s="230" t="s">
        <v>220</v>
      </c>
      <c r="E18" s="232" t="s">
        <v>140</v>
      </c>
      <c r="F18" s="11">
        <v>100</v>
      </c>
      <c r="G18" s="11">
        <v>100.02638216771022</v>
      </c>
      <c r="H18" s="11">
        <v>100.02447794114681</v>
      </c>
      <c r="I18" s="11">
        <v>100.03764234715487</v>
      </c>
      <c r="J18" s="11">
        <v>100.07773728954044</v>
      </c>
      <c r="K18" s="11">
        <v>100.16603641978101</v>
      </c>
      <c r="L18" s="11">
        <v>100.03031399847259</v>
      </c>
      <c r="M18" s="11">
        <v>100.10943821447684</v>
      </c>
      <c r="N18" s="11">
        <v>100.10657385539371</v>
      </c>
      <c r="O18" s="11">
        <v>100.03372630829992</v>
      </c>
      <c r="P18" s="11">
        <v>100.06369858646676</v>
      </c>
      <c r="Q18" s="11">
        <v>100.12761428636531</v>
      </c>
      <c r="R18" s="11">
        <v>46.250599159510003</v>
      </c>
      <c r="S18" s="11">
        <v>100.07222181627344</v>
      </c>
      <c r="T18" s="11">
        <v>100.06348565769028</v>
      </c>
      <c r="U18" s="11">
        <v>100.6804399759818</v>
      </c>
    </row>
    <row r="19" spans="1:24" ht="15.75">
      <c r="A19">
        <v>3</v>
      </c>
      <c r="B19" s="375" t="s">
        <v>91</v>
      </c>
      <c r="C19" s="230" t="s">
        <v>427</v>
      </c>
      <c r="D19" s="230" t="s">
        <v>160</v>
      </c>
      <c r="E19" s="232" t="s">
        <v>141</v>
      </c>
      <c r="F19" s="11">
        <v>33.799620250672852</v>
      </c>
      <c r="G19" s="11">
        <v>33.536915376648999</v>
      </c>
      <c r="H19" s="11">
        <v>33.338548815959221</v>
      </c>
      <c r="I19" s="11">
        <v>37.690002503697769</v>
      </c>
      <c r="J19" s="11">
        <v>37.471517037472665</v>
      </c>
      <c r="K19" s="11">
        <v>37.878620033972332</v>
      </c>
      <c r="L19" s="11">
        <v>44.171232784099502</v>
      </c>
      <c r="M19" s="11">
        <v>44.013174492895047</v>
      </c>
      <c r="N19" s="11">
        <v>43.142949105365304</v>
      </c>
      <c r="O19" s="11">
        <v>39.726204709039614</v>
      </c>
      <c r="P19" s="11">
        <v>39.488061515678865</v>
      </c>
      <c r="Q19" s="11">
        <v>39.799735917543472</v>
      </c>
      <c r="R19" s="11">
        <v>18.263218972187961</v>
      </c>
      <c r="S19" s="11">
        <v>34.549100886770447</v>
      </c>
      <c r="T19" s="11">
        <v>38.526677093862396</v>
      </c>
      <c r="U19" s="11">
        <v>43.926424978137426</v>
      </c>
    </row>
    <row r="20" spans="1:24">
      <c r="A20">
        <v>4</v>
      </c>
      <c r="B20" s="376"/>
      <c r="C20" s="231" t="s">
        <v>428</v>
      </c>
      <c r="D20" s="231" t="s">
        <v>434</v>
      </c>
      <c r="E20" s="231"/>
      <c r="F20" s="11">
        <v>13.405201253116562</v>
      </c>
      <c r="G20" s="11">
        <v>13.501582592561434</v>
      </c>
      <c r="H20" s="11">
        <v>13.311185730793634</v>
      </c>
      <c r="I20" s="11">
        <v>14.015896724391339</v>
      </c>
      <c r="J20" s="11">
        <v>14.064330791017197</v>
      </c>
      <c r="K20" s="11">
        <v>14.406500255784811</v>
      </c>
      <c r="L20" s="11">
        <v>11.159852920663933</v>
      </c>
      <c r="M20" s="11">
        <v>10.500625786262894</v>
      </c>
      <c r="N20" s="11">
        <v>10.068175416531693</v>
      </c>
      <c r="O20" s="11">
        <v>13.376261811891435</v>
      </c>
      <c r="P20" s="11">
        <v>12.801237272599852</v>
      </c>
      <c r="Q20" s="11">
        <v>12.318064940507229</v>
      </c>
      <c r="R20" s="11">
        <v>2.2233467460855898E-2</v>
      </c>
      <c r="S20" s="11">
        <v>13.310621686864538</v>
      </c>
      <c r="T20" s="11">
        <v>14.538847756371357</v>
      </c>
      <c r="U20" s="11">
        <v>15.338917835303743</v>
      </c>
    </row>
    <row r="21" spans="1:24" ht="31.5">
      <c r="A21">
        <v>5</v>
      </c>
      <c r="B21" s="373" t="s">
        <v>139</v>
      </c>
      <c r="C21" s="230" t="s">
        <v>318</v>
      </c>
      <c r="D21" s="230" t="s">
        <v>317</v>
      </c>
      <c r="E21" s="232" t="s">
        <v>141</v>
      </c>
      <c r="F21" s="11">
        <v>0.14230527979366706</v>
      </c>
      <c r="G21" s="11">
        <v>0.14165287037897742</v>
      </c>
      <c r="H21" s="11">
        <v>0.13836323484759935</v>
      </c>
      <c r="I21" s="11">
        <v>0.1396564877061377</v>
      </c>
      <c r="J21" s="11">
        <v>0.13765243199501817</v>
      </c>
      <c r="K21" s="11">
        <v>0.13466572359961743</v>
      </c>
      <c r="L21" s="11">
        <v>0.16187902803646659</v>
      </c>
      <c r="M21" s="11">
        <v>0.16297110149649086</v>
      </c>
      <c r="N21" s="11">
        <v>0.16077036362507835</v>
      </c>
      <c r="O21" s="11">
        <v>0.14528819681149896</v>
      </c>
      <c r="P21" s="11">
        <v>0.14561648555742476</v>
      </c>
      <c r="Q21" s="11">
        <v>0.14412254381016049</v>
      </c>
      <c r="R21" s="11">
        <v>0.25929028829690953</v>
      </c>
      <c r="S21" s="11">
        <v>0.13485176899447651</v>
      </c>
      <c r="T21" s="11">
        <v>0.13491304793221556</v>
      </c>
      <c r="U21" s="11">
        <v>0.13018196058743828</v>
      </c>
    </row>
    <row r="22" spans="1:24" ht="31.5">
      <c r="A22">
        <v>6</v>
      </c>
      <c r="B22" s="374"/>
      <c r="C22" s="232" t="s">
        <v>320</v>
      </c>
      <c r="D22" s="230" t="s">
        <v>319</v>
      </c>
      <c r="E22" s="232" t="s">
        <v>142</v>
      </c>
      <c r="F22" s="11">
        <v>9.3581819099435554E-2</v>
      </c>
      <c r="G22" s="11">
        <v>9.3747930208733357E-2</v>
      </c>
      <c r="H22" s="11">
        <v>9.3386347197883052E-2</v>
      </c>
      <c r="I22" s="11">
        <v>9.32667238771102E-2</v>
      </c>
      <c r="J22" s="11">
        <v>9.3233887378000799E-2</v>
      </c>
      <c r="K22" s="11">
        <v>9.3156623822562831E-2</v>
      </c>
      <c r="L22" s="11">
        <v>8.1855345404009183E-2</v>
      </c>
      <c r="M22" s="11">
        <v>8.1848149325324693E-2</v>
      </c>
      <c r="N22" s="11">
        <v>8.0996391161513734E-2</v>
      </c>
      <c r="O22" s="11">
        <v>9.5169764643487073E-2</v>
      </c>
      <c r="P22" s="11">
        <v>9.4798081695777345E-2</v>
      </c>
      <c r="Q22" s="11">
        <v>9.3753810882482372E-2</v>
      </c>
      <c r="R22" s="11">
        <v>6.0875862979687043E-2</v>
      </c>
      <c r="S22" s="11">
        <v>9.3182497710112583E-2</v>
      </c>
      <c r="T22" s="11">
        <v>9.3214214845139781E-2</v>
      </c>
      <c r="U22" s="11">
        <v>9.3770944540231729E-2</v>
      </c>
    </row>
    <row r="23" spans="1:24" ht="33.75" customHeight="1">
      <c r="A23">
        <v>7</v>
      </c>
      <c r="B23" s="319" t="s">
        <v>248</v>
      </c>
      <c r="C23" s="230" t="s">
        <v>82</v>
      </c>
      <c r="D23" s="230" t="s">
        <v>436</v>
      </c>
      <c r="E23" s="232" t="s">
        <v>141</v>
      </c>
      <c r="F23" s="11">
        <v>0.98186930582138388</v>
      </c>
      <c r="G23" s="11">
        <v>1.0119869410948499</v>
      </c>
      <c r="H23" s="11">
        <v>1.3995204463153654</v>
      </c>
      <c r="I23" s="11">
        <v>0.99913235152193314</v>
      </c>
      <c r="J23" s="11">
        <v>1.0009381454392914</v>
      </c>
      <c r="K23" s="11">
        <v>1.1528263564099968</v>
      </c>
      <c r="L23" s="11">
        <v>1.0364659783426715</v>
      </c>
      <c r="M23" s="11">
        <v>0.96355905976605971</v>
      </c>
      <c r="N23" s="11">
        <v>2.0526111814864452</v>
      </c>
      <c r="O23" s="11">
        <v>1.0839823997468734</v>
      </c>
      <c r="P23" s="11">
        <v>0.95109319086848487</v>
      </c>
      <c r="Q23" s="11">
        <v>1.6033088588419397</v>
      </c>
      <c r="R23" s="11">
        <v>2.4118841983160839E-2</v>
      </c>
      <c r="S23" s="11">
        <v>1.1578613425261794</v>
      </c>
      <c r="T23" s="11">
        <v>1.0375366870550951</v>
      </c>
      <c r="U23" s="11">
        <v>0.88403843060396803</v>
      </c>
    </row>
    <row r="24" spans="1:24" ht="15" customHeight="1">
      <c r="A24">
        <v>9</v>
      </c>
      <c r="B24" s="373" t="s">
        <v>144</v>
      </c>
      <c r="C24" s="230" t="s">
        <v>36</v>
      </c>
      <c r="D24" s="230" t="s">
        <v>11</v>
      </c>
      <c r="E24" s="232" t="s">
        <v>142</v>
      </c>
      <c r="F24" s="11">
        <v>13.894604316758022</v>
      </c>
      <c r="G24" s="11">
        <v>13.904963440437545</v>
      </c>
      <c r="H24" s="11">
        <v>13.735325410946029</v>
      </c>
      <c r="I24" s="11">
        <v>14.645610082805158</v>
      </c>
      <c r="J24" s="11">
        <v>14.673935541519526</v>
      </c>
      <c r="K24" s="11">
        <v>14.558556880298758</v>
      </c>
      <c r="L24" s="11">
        <v>14.545232625829993</v>
      </c>
      <c r="M24" s="11">
        <v>14.519940293064423</v>
      </c>
      <c r="N24" s="11">
        <v>14.491295001464136</v>
      </c>
      <c r="O24" s="11">
        <v>14.331871899582445</v>
      </c>
      <c r="P24" s="11">
        <v>14.363590228107487</v>
      </c>
      <c r="Q24" s="11">
        <v>14.350948030620316</v>
      </c>
      <c r="R24" s="11">
        <v>6.250655233494423</v>
      </c>
      <c r="S24" s="11">
        <v>14.028730674482231</v>
      </c>
      <c r="T24" s="11">
        <v>14.578272783698296</v>
      </c>
      <c r="U24" s="11">
        <v>14.331228898211432</v>
      </c>
    </row>
    <row r="25" spans="1:24" ht="15.75">
      <c r="A25">
        <v>10</v>
      </c>
      <c r="B25" s="374"/>
      <c r="C25" s="232" t="s">
        <v>38</v>
      </c>
      <c r="D25" s="230" t="s">
        <v>37</v>
      </c>
      <c r="E25" s="232" t="s">
        <v>142</v>
      </c>
      <c r="F25" s="11">
        <v>67.452645403815808</v>
      </c>
      <c r="G25" s="11">
        <v>67.628824748921488</v>
      </c>
      <c r="H25" s="11">
        <v>67.144799359586713</v>
      </c>
      <c r="I25" s="11">
        <v>69.586390635942308</v>
      </c>
      <c r="J25" s="11">
        <v>69.697898119495918</v>
      </c>
      <c r="K25" s="11">
        <v>69.658454855671422</v>
      </c>
      <c r="L25" s="11">
        <v>68.798399353835762</v>
      </c>
      <c r="M25" s="11">
        <v>68.857615974049992</v>
      </c>
      <c r="N25" s="11">
        <v>68.972513712974958</v>
      </c>
      <c r="O25" s="11">
        <v>68.850015984157963</v>
      </c>
      <c r="P25" s="11">
        <v>69.114277541999044</v>
      </c>
      <c r="Q25" s="11">
        <v>69.283359192317008</v>
      </c>
      <c r="R25" s="11">
        <v>27.487318945542892</v>
      </c>
      <c r="S25" s="11">
        <v>67.671781967826803</v>
      </c>
      <c r="T25" s="11">
        <v>69.944827719044966</v>
      </c>
      <c r="U25" s="11">
        <v>69.460067995214516</v>
      </c>
    </row>
    <row r="26" spans="1:24" ht="31.5">
      <c r="A26">
        <v>11</v>
      </c>
      <c r="B26" s="315" t="s">
        <v>137</v>
      </c>
      <c r="C26" s="230" t="s">
        <v>40</v>
      </c>
      <c r="D26" s="230" t="s">
        <v>39</v>
      </c>
      <c r="E26" s="232" t="s">
        <v>142</v>
      </c>
      <c r="F26" s="11">
        <v>0</v>
      </c>
      <c r="G26" s="11">
        <v>0</v>
      </c>
      <c r="H26" s="11">
        <v>2.1625000000000001</v>
      </c>
      <c r="I26" s="11">
        <v>0</v>
      </c>
      <c r="J26" s="11">
        <v>0</v>
      </c>
      <c r="K26" s="11">
        <v>3.25</v>
      </c>
      <c r="L26" s="11">
        <v>0</v>
      </c>
      <c r="M26" s="11">
        <v>0</v>
      </c>
      <c r="N26" s="11">
        <v>2</v>
      </c>
      <c r="O26" s="11">
        <v>0</v>
      </c>
      <c r="P26" s="11">
        <v>0</v>
      </c>
      <c r="Q26" s="11">
        <v>2.0375000000000001</v>
      </c>
      <c r="R26" s="11">
        <v>2.4624999999999999</v>
      </c>
      <c r="S26" s="11">
        <v>0</v>
      </c>
      <c r="T26" s="11">
        <v>3.875</v>
      </c>
      <c r="U26" s="11">
        <v>3.375</v>
      </c>
    </row>
    <row r="27" spans="1:24" ht="31.5">
      <c r="A27">
        <v>12</v>
      </c>
      <c r="B27" s="233" t="s">
        <v>138</v>
      </c>
      <c r="C27" s="232" t="s">
        <v>269</v>
      </c>
      <c r="D27" s="230" t="s">
        <v>437</v>
      </c>
      <c r="E27" s="232" t="s">
        <v>142</v>
      </c>
      <c r="F27" s="11">
        <v>0</v>
      </c>
      <c r="G27" s="11">
        <v>0</v>
      </c>
      <c r="H27" s="11">
        <v>6</v>
      </c>
      <c r="I27" s="11">
        <v>0</v>
      </c>
      <c r="J27" s="11">
        <v>0</v>
      </c>
      <c r="K27" s="11">
        <v>6</v>
      </c>
      <c r="L27" s="11">
        <v>0</v>
      </c>
      <c r="M27" s="11">
        <v>0</v>
      </c>
      <c r="N27" s="11">
        <v>6</v>
      </c>
      <c r="O27" s="11">
        <v>0</v>
      </c>
      <c r="P27" s="11">
        <v>0</v>
      </c>
      <c r="Q27" s="11">
        <v>6</v>
      </c>
      <c r="R27" s="11">
        <v>10</v>
      </c>
      <c r="S27" s="11">
        <v>0</v>
      </c>
      <c r="T27" s="11">
        <v>8</v>
      </c>
      <c r="U27" s="11">
        <v>10</v>
      </c>
    </row>
    <row r="30" spans="1:24">
      <c r="E30" s="14"/>
      <c r="F30" s="1"/>
      <c r="G30" s="14"/>
      <c r="H30" s="14"/>
      <c r="I30" s="14"/>
    </row>
    <row r="31" spans="1:24">
      <c r="E31" s="1"/>
      <c r="F31" s="380"/>
      <c r="G31" s="380"/>
      <c r="H31" s="380"/>
      <c r="I31" s="14"/>
    </row>
    <row r="32" spans="1:24" ht="15.75">
      <c r="E32" s="14"/>
      <c r="F32" s="380"/>
      <c r="G32" s="381"/>
      <c r="H32" s="381"/>
      <c r="I32" s="14"/>
      <c r="X32" s="44"/>
    </row>
    <row r="33" spans="2:9" ht="15.75">
      <c r="B33" s="371"/>
      <c r="C33" s="227"/>
      <c r="D33" s="228"/>
      <c r="E33" s="14"/>
      <c r="F33" s="380"/>
      <c r="G33" s="381"/>
      <c r="H33" s="381"/>
      <c r="I33" s="14"/>
    </row>
    <row r="34" spans="2:9" ht="15.75">
      <c r="B34" s="372"/>
      <c r="C34" s="227"/>
      <c r="D34" s="228"/>
      <c r="E34" s="14"/>
      <c r="F34" s="14"/>
      <c r="G34" s="14"/>
      <c r="H34" s="14"/>
      <c r="I34" s="14"/>
    </row>
    <row r="35" spans="2:9" ht="18.75">
      <c r="B35" s="229"/>
      <c r="C35" s="227"/>
      <c r="D35" s="228"/>
      <c r="E35" s="14"/>
      <c r="F35" s="14"/>
      <c r="G35" s="14"/>
      <c r="H35" s="14"/>
      <c r="I35" s="14"/>
    </row>
    <row r="36" spans="2:9" ht="15.75">
      <c r="B36" s="371"/>
      <c r="C36" s="227"/>
      <c r="D36" s="228"/>
      <c r="E36" s="14"/>
      <c r="F36" s="14"/>
      <c r="G36" s="14"/>
      <c r="H36" s="14"/>
      <c r="I36" s="14"/>
    </row>
    <row r="37" spans="2:9" ht="15.75">
      <c r="B37" s="372"/>
      <c r="C37" s="227"/>
      <c r="D37" s="228"/>
    </row>
    <row r="38" spans="2:9" ht="18.75">
      <c r="B38" s="229"/>
      <c r="C38" s="227"/>
      <c r="D38" s="228"/>
      <c r="F38" s="1"/>
      <c r="G38" s="1"/>
      <c r="H38" s="1"/>
    </row>
    <row r="39" spans="2:9" ht="15.75">
      <c r="B39" s="371"/>
      <c r="C39" s="227"/>
      <c r="D39" s="228"/>
    </row>
    <row r="40" spans="2:9" ht="15.75">
      <c r="B40" s="372"/>
      <c r="C40" s="227"/>
      <c r="D40" s="228"/>
    </row>
    <row r="41" spans="2:9" ht="15.75">
      <c r="B41" s="371"/>
      <c r="C41" s="227"/>
      <c r="D41" s="228"/>
    </row>
    <row r="42" spans="2:9" ht="15.75">
      <c r="B42" s="372"/>
      <c r="C42" s="227"/>
      <c r="D42" s="228"/>
    </row>
    <row r="43" spans="2:9" ht="15.75">
      <c r="B43" s="371"/>
      <c r="C43" s="227"/>
      <c r="D43" s="228"/>
    </row>
    <row r="44" spans="2:9" ht="15.75">
      <c r="B44" s="372"/>
      <c r="C44" s="227"/>
      <c r="D44" s="228"/>
    </row>
    <row r="45" spans="2:9">
      <c r="B45" s="1"/>
      <c r="C45" s="1"/>
      <c r="D45" s="1"/>
    </row>
  </sheetData>
  <mergeCells count="9">
    <mergeCell ref="B19:B20"/>
    <mergeCell ref="C2:H2"/>
    <mergeCell ref="B36:B37"/>
    <mergeCell ref="B39:B40"/>
    <mergeCell ref="B41:B42"/>
    <mergeCell ref="B43:B44"/>
    <mergeCell ref="B21:B22"/>
    <mergeCell ref="B24:B25"/>
    <mergeCell ref="B33:B34"/>
  </mergeCells>
  <phoneticPr fontId="3" type="noConversion"/>
  <pageMargins left="0.75" right="0.75" top="1" bottom="1" header="0.5" footer="0.5"/>
  <pageSetup paperSize="9" orientation="portrait" r:id="rId1"/>
  <legacyDrawing r:id="rId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dimension ref="A2:U202"/>
  <sheetViews>
    <sheetView showGridLines="0" topLeftCell="A22" zoomScale="75" workbookViewId="0">
      <selection activeCell="D44" sqref="D44"/>
    </sheetView>
  </sheetViews>
  <sheetFormatPr baseColWidth="10" defaultColWidth="11.42578125" defaultRowHeight="15"/>
  <cols>
    <col min="1" max="1" width="11.42578125" style="59"/>
    <col min="2" max="2" width="42.28515625" customWidth="1"/>
    <col min="3" max="18" width="23.7109375" customWidth="1"/>
    <col min="20" max="21" width="11.42578125" style="2"/>
  </cols>
  <sheetData>
    <row r="2" spans="3:7" ht="60" customHeight="1">
      <c r="C2" s="366" t="s">
        <v>411</v>
      </c>
      <c r="D2" s="368"/>
      <c r="E2" s="368"/>
      <c r="F2" s="368"/>
      <c r="G2" s="368"/>
    </row>
    <row r="4" spans="3:7" ht="15.75" thickBot="1"/>
    <row r="5" spans="3:7">
      <c r="C5" s="134"/>
      <c r="D5" s="151"/>
      <c r="E5" s="151"/>
      <c r="F5" s="123"/>
    </row>
    <row r="6" spans="3:7" ht="18.75">
      <c r="C6" s="152" t="s">
        <v>315</v>
      </c>
      <c r="D6" s="2"/>
      <c r="E6" s="2"/>
      <c r="F6" s="34"/>
    </row>
    <row r="7" spans="3:7" ht="18.75">
      <c r="C7" s="152" t="s">
        <v>275</v>
      </c>
      <c r="D7" s="2"/>
      <c r="E7" s="2"/>
      <c r="F7" s="34"/>
    </row>
    <row r="8" spans="3:7" ht="18.75">
      <c r="C8" s="152" t="s">
        <v>158</v>
      </c>
      <c r="D8" s="2"/>
      <c r="E8" s="2"/>
      <c r="F8" s="34"/>
    </row>
    <row r="9" spans="3:7" ht="18.75">
      <c r="C9" s="152" t="s">
        <v>414</v>
      </c>
      <c r="D9" s="2"/>
      <c r="E9" s="2"/>
      <c r="F9" s="34"/>
    </row>
    <row r="10" spans="3:7" ht="15.75" thickBot="1">
      <c r="C10" s="31"/>
      <c r="D10" s="32"/>
      <c r="E10" s="32"/>
      <c r="F10" s="125"/>
    </row>
    <row r="18" spans="1:21" ht="15.75">
      <c r="A18" s="59">
        <v>65</v>
      </c>
      <c r="B18" s="160" t="s">
        <v>116</v>
      </c>
      <c r="C18" t="s">
        <v>45</v>
      </c>
      <c r="D18" t="s">
        <v>302</v>
      </c>
      <c r="E18" t="s">
        <v>293</v>
      </c>
      <c r="F18" t="s">
        <v>46</v>
      </c>
      <c r="G18" t="s">
        <v>250</v>
      </c>
      <c r="H18" t="s">
        <v>203</v>
      </c>
      <c r="I18" t="s">
        <v>128</v>
      </c>
      <c r="J18" t="s">
        <v>73</v>
      </c>
      <c r="K18" t="s">
        <v>72</v>
      </c>
      <c r="L18" t="s">
        <v>71</v>
      </c>
      <c r="M18" t="s">
        <v>70</v>
      </c>
      <c r="N18" t="s">
        <v>338</v>
      </c>
      <c r="O18" t="s">
        <v>89</v>
      </c>
      <c r="P18" t="s">
        <v>88</v>
      </c>
      <c r="Q18" t="s">
        <v>87</v>
      </c>
      <c r="R18" t="s">
        <v>129</v>
      </c>
    </row>
    <row r="19" spans="1:21">
      <c r="B19" s="161" t="s">
        <v>207</v>
      </c>
      <c r="C19" s="181" t="s">
        <v>42</v>
      </c>
      <c r="D19" s="155" t="s">
        <v>43</v>
      </c>
      <c r="E19" s="155" t="s">
        <v>44</v>
      </c>
      <c r="F19" s="155" t="s">
        <v>334</v>
      </c>
      <c r="G19" s="155" t="s">
        <v>161</v>
      </c>
      <c r="H19" s="155" t="s">
        <v>162</v>
      </c>
      <c r="I19" s="155" t="s">
        <v>56</v>
      </c>
      <c r="J19" s="155" t="s">
        <v>57</v>
      </c>
      <c r="K19" s="155" t="s">
        <v>58</v>
      </c>
      <c r="L19" s="155" t="s">
        <v>306</v>
      </c>
      <c r="M19" s="155" t="s">
        <v>307</v>
      </c>
      <c r="N19" s="155" t="s">
        <v>308</v>
      </c>
      <c r="O19" s="155" t="s">
        <v>309</v>
      </c>
      <c r="P19" s="155" t="s">
        <v>310</v>
      </c>
      <c r="Q19" s="155" t="s">
        <v>311</v>
      </c>
      <c r="R19" s="155" t="s">
        <v>205</v>
      </c>
    </row>
    <row r="20" spans="1:21">
      <c r="A20" s="59" t="s">
        <v>130</v>
      </c>
      <c r="B20" s="159" t="s">
        <v>230</v>
      </c>
      <c r="C20" s="2"/>
      <c r="D20" s="2">
        <f>ABS(Visualisation!$E65-Visualisation!F65)</f>
        <v>0.26270487402385356</v>
      </c>
      <c r="E20" s="2">
        <f>ABS(Visualisation!$E65-Visualisation!G65)</f>
        <v>0.46107143471363088</v>
      </c>
      <c r="F20" s="2">
        <f>ABS(Visualisation!$E65-Visualisation!H65)</f>
        <v>3.8903822530249172</v>
      </c>
      <c r="G20" s="2">
        <f>ABS(Visualisation!$E65-Visualisation!I65)</f>
        <v>3.6718967867998131</v>
      </c>
      <c r="H20" s="2">
        <f>ABS(Visualisation!$E65-Visualisation!J65)</f>
        <v>4.07899978329948</v>
      </c>
      <c r="I20" s="2">
        <f>ABS(Visualisation!$E65-Visualisation!K65)</f>
        <v>10.371612533426649</v>
      </c>
      <c r="J20" s="2">
        <f>ABS(Visualisation!$E65-Visualisation!L65)</f>
        <v>10.213554242222195</v>
      </c>
      <c r="K20" s="2">
        <f>ABS(Visualisation!$E65-Visualisation!M65)</f>
        <v>9.3433288546924516</v>
      </c>
      <c r="L20" s="2">
        <f>ABS(Visualisation!$E65-Visualisation!N65)</f>
        <v>5.9265844583667615</v>
      </c>
      <c r="M20" s="2">
        <f>ABS(Visualisation!$E65-Visualisation!O65)</f>
        <v>5.6884412650060128</v>
      </c>
      <c r="N20" s="2">
        <f>ABS(Visualisation!$E65-Visualisation!P65)</f>
        <v>6.0001156668706201</v>
      </c>
      <c r="O20" s="2">
        <f>ABS(Visualisation!$E65-Visualisation!Q65)</f>
        <v>15.536401278484892</v>
      </c>
      <c r="P20" s="2">
        <f>ABS(Visualisation!$E65-Visualisation!R65)</f>
        <v>0.7494806360975943</v>
      </c>
      <c r="Q20" s="2">
        <f>ABS(Visualisation!$E65-Visualisation!S65)</f>
        <v>4.7270568431895441</v>
      </c>
      <c r="R20" s="237">
        <f>ABS(Visualisation!$E65-Visualisation!T65)</f>
        <v>10.126804727464574</v>
      </c>
      <c r="T20" s="243" t="s">
        <v>429</v>
      </c>
      <c r="U20" s="184">
        <f>MIN(C20:R35)</f>
        <v>7.3531208503858636E-2</v>
      </c>
    </row>
    <row r="21" spans="1:21">
      <c r="A21" s="59" t="s">
        <v>302</v>
      </c>
      <c r="B21" s="159" t="s">
        <v>231</v>
      </c>
      <c r="C21" s="2">
        <f>ABS(Visualisation!$F65-Visualisation!E65)</f>
        <v>0.26270487402385356</v>
      </c>
      <c r="D21" s="2"/>
      <c r="E21" s="2">
        <f>ABS(Visualisation!$F65-Visualisation!G65)</f>
        <v>0.19836656068977732</v>
      </c>
      <c r="F21" s="2">
        <f>ABS(Visualisation!$F65-Visualisation!H65)</f>
        <v>4.1530871270487708</v>
      </c>
      <c r="G21" s="2">
        <f>ABS(Visualisation!$F65-Visualisation!I65)</f>
        <v>3.9346016608236667</v>
      </c>
      <c r="H21" s="2">
        <f>ABS(Visualisation!$F65-Visualisation!J65)</f>
        <v>4.3417046573233335</v>
      </c>
      <c r="I21" s="2">
        <f>ABS(Visualisation!$F65-Visualisation!K65)</f>
        <v>10.634317407450503</v>
      </c>
      <c r="J21" s="2">
        <f>ABS(Visualisation!$F65-Visualisation!L65)</f>
        <v>10.476259116246048</v>
      </c>
      <c r="K21" s="2">
        <f>ABS(Visualisation!$F65-Visualisation!M65)</f>
        <v>9.6060337287163051</v>
      </c>
      <c r="L21" s="2">
        <f>ABS(Visualisation!$F65-Visualisation!N65)</f>
        <v>6.1892893323906151</v>
      </c>
      <c r="M21" s="2">
        <f>ABS(Visualisation!$F65-Visualisation!O65)</f>
        <v>5.9511461390298663</v>
      </c>
      <c r="N21" s="2">
        <f>ABS(Visualisation!$F65-Visualisation!P65)</f>
        <v>6.2628205408944737</v>
      </c>
      <c r="O21" s="2">
        <f>ABS(Visualisation!$F65-Visualisation!Q65)</f>
        <v>15.273696404461038</v>
      </c>
      <c r="P21" s="2">
        <f>ABS(Visualisation!$F65-Visualisation!R65)</f>
        <v>1.0121855101214479</v>
      </c>
      <c r="Q21" s="2">
        <f>ABS(Visualisation!$F65-Visualisation!S65)</f>
        <v>4.9897617172133977</v>
      </c>
      <c r="R21" s="237">
        <f>ABS(Visualisation!$F65-Visualisation!T65)</f>
        <v>10.389509601488427</v>
      </c>
      <c r="T21" s="243" t="s">
        <v>361</v>
      </c>
      <c r="U21" s="184">
        <f>MAX(C20:R35)</f>
        <v>25.908013811911541</v>
      </c>
    </row>
    <row r="22" spans="1:21">
      <c r="A22" s="59" t="s">
        <v>293</v>
      </c>
      <c r="B22" s="159" t="s">
        <v>232</v>
      </c>
      <c r="C22" s="2">
        <f>ABS(Visualisation!$G65-Visualisation!E65)</f>
        <v>0.46107143471363088</v>
      </c>
      <c r="D22" s="2">
        <f>ABS(Visualisation!$G65-Visualisation!F65)</f>
        <v>0.19836656068977732</v>
      </c>
      <c r="E22" s="2"/>
      <c r="F22" s="2">
        <f>ABS(Visualisation!$G65-Visualisation!H65)</f>
        <v>4.3514536877385481</v>
      </c>
      <c r="G22" s="2">
        <f>ABS(Visualisation!$G65-Visualisation!I65)</f>
        <v>4.132968221513444</v>
      </c>
      <c r="H22" s="2">
        <f>ABS(Visualisation!$G65-Visualisation!J65)</f>
        <v>4.5400712180131109</v>
      </c>
      <c r="I22" s="2">
        <f>ABS(Visualisation!$G65-Visualisation!K65)</f>
        <v>10.83268396814028</v>
      </c>
      <c r="J22" s="2">
        <f>ABS(Visualisation!$G65-Visualisation!L65)</f>
        <v>10.674625676935825</v>
      </c>
      <c r="K22" s="2">
        <f>ABS(Visualisation!$G65-Visualisation!M65)</f>
        <v>9.8044002894060824</v>
      </c>
      <c r="L22" s="2">
        <f>ABS(Visualisation!$G65-Visualisation!N65)</f>
        <v>6.3876558930803924</v>
      </c>
      <c r="M22" s="2">
        <f>ABS(Visualisation!$G65-Visualisation!O65)</f>
        <v>6.1495126997196436</v>
      </c>
      <c r="N22" s="2">
        <f>ABS(Visualisation!$G65-Visualisation!P65)</f>
        <v>6.461187101584251</v>
      </c>
      <c r="O22" s="2">
        <f>ABS(Visualisation!$G65-Visualisation!Q65)</f>
        <v>15.075329843771261</v>
      </c>
      <c r="P22" s="2">
        <f>ABS(Visualisation!$G65-Visualisation!R65)</f>
        <v>1.2105520708112252</v>
      </c>
      <c r="Q22" s="2">
        <f>ABS(Visualisation!$G65-Visualisation!S65)</f>
        <v>5.188128277903175</v>
      </c>
      <c r="R22" s="237">
        <f>ABS(Visualisation!$G65-Visualisation!T65)</f>
        <v>10.587876162178205</v>
      </c>
      <c r="T22" s="242" t="s">
        <v>416</v>
      </c>
      <c r="U22" s="241">
        <f>((U21-U20)/3)+U20</f>
        <v>8.6850254096397528</v>
      </c>
    </row>
    <row r="23" spans="1:21">
      <c r="A23" s="59" t="s">
        <v>46</v>
      </c>
      <c r="B23" s="159" t="s">
        <v>233</v>
      </c>
      <c r="C23" s="2">
        <f>ABS(Visualisation!$H65-Visualisation!E65)</f>
        <v>3.8903822530249172</v>
      </c>
      <c r="D23" s="2">
        <f>ABS(Visualisation!$H65-Visualisation!F65)</f>
        <v>4.1530871270487708</v>
      </c>
      <c r="E23" s="2">
        <f>ABS(Visualisation!$H65-Visualisation!G65)</f>
        <v>4.3514536877385481</v>
      </c>
      <c r="F23" s="2"/>
      <c r="G23" s="2">
        <f>ABS(Visualisation!$H65-Visualisation!I65)</f>
        <v>0.21848546622510412</v>
      </c>
      <c r="H23" s="2">
        <f>ABS(Visualisation!$H65-Visualisation!J65)</f>
        <v>0.18861753027456274</v>
      </c>
      <c r="I23" s="2">
        <f>ABS(Visualisation!$H65-Visualisation!K65)</f>
        <v>6.4812302804017321</v>
      </c>
      <c r="J23" s="2">
        <f>ABS(Visualisation!$H65-Visualisation!L65)</f>
        <v>6.3231719891972773</v>
      </c>
      <c r="K23" s="2">
        <f>ABS(Visualisation!$H65-Visualisation!M65)</f>
        <v>5.4529466016675343</v>
      </c>
      <c r="L23" s="2">
        <f>ABS(Visualisation!$H65-Visualisation!N65)</f>
        <v>2.0362022053418443</v>
      </c>
      <c r="M23" s="2">
        <f>ABS(Visualisation!$H65-Visualisation!O65)</f>
        <v>1.7980590119810955</v>
      </c>
      <c r="N23" s="2">
        <f>ABS(Visualisation!$H65-Visualisation!P65)</f>
        <v>2.1097334138457029</v>
      </c>
      <c r="O23" s="2">
        <f>ABS(Visualisation!$H65-Visualisation!Q65)</f>
        <v>19.426783531509809</v>
      </c>
      <c r="P23" s="2">
        <f>ABS(Visualisation!$H65-Visualisation!R65)</f>
        <v>3.1409016169273229</v>
      </c>
      <c r="Q23" s="2">
        <f>ABS(Visualisation!$H65-Visualisation!S65)</f>
        <v>0.83667459016462686</v>
      </c>
      <c r="R23" s="237">
        <f>ABS(Visualisation!$H65-Visualisation!T65)</f>
        <v>6.2364224744396566</v>
      </c>
    </row>
    <row r="24" spans="1:21">
      <c r="A24" s="59" t="s">
        <v>294</v>
      </c>
      <c r="B24" s="159" t="s">
        <v>234</v>
      </c>
      <c r="C24" s="2">
        <f>ABS(Visualisation!$I65-Visualisation!E65)</f>
        <v>3.6718967867998131</v>
      </c>
      <c r="D24" s="2">
        <f>ABS(Visualisation!$I65-Visualisation!F65)</f>
        <v>3.9346016608236667</v>
      </c>
      <c r="E24" s="2">
        <f>ABS(Visualisation!$I65-Visualisation!G65)</f>
        <v>4.132968221513444</v>
      </c>
      <c r="F24" s="2">
        <f>ABS(Visualisation!$I65-Visualisation!H65)</f>
        <v>0.21848546622510412</v>
      </c>
      <c r="G24" s="2"/>
      <c r="H24" s="2">
        <f>ABS(Visualisation!$I65-Visualisation!J65)</f>
        <v>0.40710299649966686</v>
      </c>
      <c r="I24" s="2">
        <f>ABS(Visualisation!$I65-Visualisation!K65)</f>
        <v>6.6997157466268362</v>
      </c>
      <c r="J24" s="2">
        <f>ABS(Visualisation!$I65-Visualisation!L65)</f>
        <v>6.5416574554223814</v>
      </c>
      <c r="K24" s="2">
        <f>ABS(Visualisation!$I65-Visualisation!M65)</f>
        <v>5.6714320678926384</v>
      </c>
      <c r="L24" s="2">
        <f>ABS(Visualisation!$I65-Visualisation!N65)</f>
        <v>2.2546876715669484</v>
      </c>
      <c r="M24" s="2">
        <f>ABS(Visualisation!$I65-Visualisation!O65)</f>
        <v>2.0165444782061996</v>
      </c>
      <c r="N24" s="2">
        <f>ABS(Visualisation!$I65-Visualisation!P65)</f>
        <v>2.328218880070807</v>
      </c>
      <c r="O24" s="2">
        <f>ABS(Visualisation!$I65-Visualisation!Q65)</f>
        <v>19.208298065284705</v>
      </c>
      <c r="P24" s="2">
        <f>ABS(Visualisation!$I65-Visualisation!R65)</f>
        <v>2.9224161507022188</v>
      </c>
      <c r="Q24" s="2">
        <f>ABS(Visualisation!$I65-Visualisation!S65)</f>
        <v>1.055160056389731</v>
      </c>
      <c r="R24" s="237">
        <f>ABS(Visualisation!$I65-Visualisation!T65)</f>
        <v>6.4549079406647607</v>
      </c>
    </row>
    <row r="25" spans="1:21">
      <c r="A25" s="59" t="s">
        <v>203</v>
      </c>
      <c r="B25" s="159" t="s">
        <v>235</v>
      </c>
      <c r="C25" s="2">
        <f>ABS(Visualisation!$J65-Visualisation!E65)</f>
        <v>4.07899978329948</v>
      </c>
      <c r="D25" s="2">
        <f>ABS(Visualisation!$J65-Visualisation!F65)</f>
        <v>4.3417046573233335</v>
      </c>
      <c r="E25" s="2">
        <f>ABS(Visualisation!$J65-Visualisation!G65)</f>
        <v>4.5400712180131109</v>
      </c>
      <c r="F25" s="2">
        <f>ABS(Visualisation!$J65-Visualisation!H65)</f>
        <v>0.18861753027456274</v>
      </c>
      <c r="G25" s="2">
        <f>ABS(Visualisation!$J65-Visualisation!I65)</f>
        <v>0.40710299649966686</v>
      </c>
      <c r="H25" s="2"/>
      <c r="I25" s="2">
        <f>ABS(Visualisation!$J65-Visualisation!K65)</f>
        <v>6.2926127501271694</v>
      </c>
      <c r="J25" s="2">
        <f>ABS(Visualisation!$J65-Visualisation!L65)</f>
        <v>6.1345544589227146</v>
      </c>
      <c r="K25" s="2">
        <f>ABS(Visualisation!$J65-Visualisation!M65)</f>
        <v>5.2643290713929716</v>
      </c>
      <c r="L25" s="2">
        <f>ABS(Visualisation!$J65-Visualisation!N65)</f>
        <v>1.8475846750672815</v>
      </c>
      <c r="M25" s="2">
        <f>ABS(Visualisation!$J65-Visualisation!O65)</f>
        <v>1.6094414817065328</v>
      </c>
      <c r="N25" s="2">
        <f>ABS(Visualisation!$J65-Visualisation!P65)</f>
        <v>1.9211158835711402</v>
      </c>
      <c r="O25" s="2">
        <f>ABS(Visualisation!$J65-Visualisation!Q65)</f>
        <v>19.615401061784372</v>
      </c>
      <c r="P25" s="2">
        <f>ABS(Visualisation!$J65-Visualisation!R65)</f>
        <v>3.3295191472018857</v>
      </c>
      <c r="Q25" s="2">
        <f>ABS(Visualisation!$J65-Visualisation!S65)</f>
        <v>0.64805705989006412</v>
      </c>
      <c r="R25" s="237">
        <f>ABS(Visualisation!$J65-Visualisation!T65)</f>
        <v>6.0478049441650938</v>
      </c>
    </row>
    <row r="26" spans="1:21">
      <c r="A26" s="59" t="s">
        <v>128</v>
      </c>
      <c r="B26" s="159" t="s">
        <v>236</v>
      </c>
      <c r="C26" s="2">
        <f>ABS(Visualisation!$K65-Visualisation!E65)</f>
        <v>10.371612533426649</v>
      </c>
      <c r="D26" s="2">
        <f>ABS(Visualisation!$K65-Visualisation!F65)</f>
        <v>10.634317407450503</v>
      </c>
      <c r="E26" s="2">
        <f>ABS(Visualisation!$K65-Visualisation!G65)</f>
        <v>10.83268396814028</v>
      </c>
      <c r="F26" s="2">
        <f>ABS(Visualisation!$K65-Visualisation!H65)</f>
        <v>6.4812302804017321</v>
      </c>
      <c r="G26" s="2">
        <f>ABS(Visualisation!$K65-Visualisation!I65)</f>
        <v>6.6997157466268362</v>
      </c>
      <c r="H26" s="2">
        <f>ABS(Visualisation!$K65-Visualisation!J65)</f>
        <v>6.2926127501271694</v>
      </c>
      <c r="I26" s="2"/>
      <c r="J26" s="2">
        <f>ABS(Visualisation!$K65-Visualisation!L65)</f>
        <v>0.1580582912044548</v>
      </c>
      <c r="K26" s="2">
        <f>ABS(Visualisation!$K65-Visualisation!M65)</f>
        <v>1.0282836787341978</v>
      </c>
      <c r="L26" s="2">
        <f>ABS(Visualisation!$K65-Visualisation!N65)</f>
        <v>4.4450280750598878</v>
      </c>
      <c r="M26" s="2">
        <f>ABS(Visualisation!$K65-Visualisation!O65)</f>
        <v>4.6831712684206366</v>
      </c>
      <c r="N26" s="2">
        <f>ABS(Visualisation!$K65-Visualisation!P65)</f>
        <v>4.3714968665560292</v>
      </c>
      <c r="O26" s="2">
        <f>ABS(Visualisation!$K65-Visualisation!Q65)</f>
        <v>25.908013811911541</v>
      </c>
      <c r="P26" s="2">
        <f>ABS(Visualisation!$K65-Visualisation!R65)</f>
        <v>9.6221318973290551</v>
      </c>
      <c r="Q26" s="2">
        <f>ABS(Visualisation!$K65-Visualisation!S65)</f>
        <v>5.6445556902371052</v>
      </c>
      <c r="R26" s="237">
        <f>ABS(Visualisation!$K65-Visualisation!T65)</f>
        <v>0.24480780596207552</v>
      </c>
    </row>
    <row r="27" spans="1:21">
      <c r="A27" s="59" t="s">
        <v>73</v>
      </c>
      <c r="B27" s="159" t="s">
        <v>290</v>
      </c>
      <c r="C27" s="2">
        <f>ABS(Visualisation!$L65-Visualisation!E65)</f>
        <v>10.213554242222195</v>
      </c>
      <c r="D27" s="2">
        <f>ABS(Visualisation!$L65-Visualisation!F65)</f>
        <v>10.476259116246048</v>
      </c>
      <c r="E27" s="2">
        <f>ABS(Visualisation!$L65-Visualisation!G65)</f>
        <v>10.674625676935825</v>
      </c>
      <c r="F27" s="2">
        <f>ABS(Visualisation!$L65-Visualisation!H65)</f>
        <v>6.3231719891972773</v>
      </c>
      <c r="G27" s="2">
        <f>ABS(Visualisation!$L65-Visualisation!I65)</f>
        <v>6.5416574554223814</v>
      </c>
      <c r="H27" s="2">
        <f>ABS(Visualisation!$L65-Visualisation!J65)</f>
        <v>6.1345544589227146</v>
      </c>
      <c r="I27" s="2">
        <f>ABS(Visualisation!$L65-Visualisation!K65)</f>
        <v>0.1580582912044548</v>
      </c>
      <c r="J27" s="2"/>
      <c r="K27" s="2">
        <f>ABS(Visualisation!$L65-Visualisation!M65)</f>
        <v>0.87022538752974299</v>
      </c>
      <c r="L27" s="2">
        <f>ABS(Visualisation!$L65-Visualisation!N65)</f>
        <v>4.286969783855433</v>
      </c>
      <c r="M27" s="2">
        <f>ABS(Visualisation!$L65-Visualisation!O65)</f>
        <v>4.5251129772161818</v>
      </c>
      <c r="N27" s="2">
        <f>ABS(Visualisation!$L65-Visualisation!P65)</f>
        <v>4.2134385753515744</v>
      </c>
      <c r="O27" s="2">
        <f>ABS(Visualisation!$L65-Visualisation!Q65)</f>
        <v>25.749955520707086</v>
      </c>
      <c r="P27" s="2">
        <f>ABS(Visualisation!$L65-Visualisation!R65)</f>
        <v>9.4640736061246002</v>
      </c>
      <c r="Q27" s="2">
        <f>ABS(Visualisation!$L65-Visualisation!S65)</f>
        <v>5.4864973990326504</v>
      </c>
      <c r="R27" s="237">
        <f>ABS(Visualisation!$L65-Visualisation!T65)</f>
        <v>8.6749514757620716E-2</v>
      </c>
    </row>
    <row r="28" spans="1:21">
      <c r="A28" s="59" t="s">
        <v>72</v>
      </c>
      <c r="B28" s="159" t="s">
        <v>291</v>
      </c>
      <c r="C28" s="2">
        <f>ABS(Visualisation!$M65-Visualisation!E65)</f>
        <v>9.3433288546924516</v>
      </c>
      <c r="D28" s="2">
        <f>ABS(Visualisation!$M65-Visualisation!F65)</f>
        <v>9.6060337287163051</v>
      </c>
      <c r="E28" s="2">
        <f>ABS(Visualisation!$M65-Visualisation!G65)</f>
        <v>9.8044002894060824</v>
      </c>
      <c r="F28" s="2">
        <f>ABS(Visualisation!$M65-Visualisation!H65)</f>
        <v>5.4529466016675343</v>
      </c>
      <c r="G28" s="2">
        <f>ABS(Visualisation!$M65-Visualisation!I65)</f>
        <v>5.6714320678926384</v>
      </c>
      <c r="H28" s="2">
        <f>ABS(Visualisation!$M65-Visualisation!J65)</f>
        <v>5.2643290713929716</v>
      </c>
      <c r="I28" s="2">
        <f>ABS(Visualisation!$M65-Visualisation!K65)</f>
        <v>1.0282836787341978</v>
      </c>
      <c r="J28" s="2">
        <f>ABS(Visualisation!$M65-Visualisation!L65)</f>
        <v>0.87022538752974299</v>
      </c>
      <c r="K28" s="2"/>
      <c r="L28" s="2">
        <f>ABS(Visualisation!$M65-Visualisation!N65)</f>
        <v>3.41674439632569</v>
      </c>
      <c r="M28" s="2">
        <f>ABS(Visualisation!$M65-Visualisation!O65)</f>
        <v>3.6548875896864388</v>
      </c>
      <c r="N28" s="2">
        <f>ABS(Visualisation!$M65-Visualisation!P65)</f>
        <v>3.3432131878218314</v>
      </c>
      <c r="O28" s="2">
        <f>ABS(Visualisation!$M65-Visualisation!Q65)</f>
        <v>24.879730133177343</v>
      </c>
      <c r="P28" s="2">
        <f>ABS(Visualisation!$M65-Visualisation!R65)</f>
        <v>8.5938482185948573</v>
      </c>
      <c r="Q28" s="2">
        <f>ABS(Visualisation!$M65-Visualisation!S65)</f>
        <v>4.6162720115029074</v>
      </c>
      <c r="R28" s="237">
        <f>ABS(Visualisation!$M65-Visualisation!T65)</f>
        <v>0.78347587277212227</v>
      </c>
    </row>
    <row r="29" spans="1:21">
      <c r="A29" s="59" t="s">
        <v>71</v>
      </c>
      <c r="B29" s="159" t="s">
        <v>292</v>
      </c>
      <c r="C29" s="2">
        <f>ABS(Visualisation!$N65-Visualisation!E65)</f>
        <v>5.9265844583667615</v>
      </c>
      <c r="D29" s="2">
        <f>ABS(Visualisation!$N65-Visualisation!F65)</f>
        <v>6.1892893323906151</v>
      </c>
      <c r="E29" s="2">
        <f>ABS(Visualisation!$N65-Visualisation!G65)</f>
        <v>6.3876558930803924</v>
      </c>
      <c r="F29" s="2">
        <f>ABS(Visualisation!$N65-Visualisation!H65)</f>
        <v>2.0362022053418443</v>
      </c>
      <c r="G29" s="2">
        <f>ABS(Visualisation!$N65-Visualisation!I65)</f>
        <v>2.2546876715669484</v>
      </c>
      <c r="H29" s="2">
        <f>ABS(Visualisation!$N65-Visualisation!J65)</f>
        <v>1.8475846750672815</v>
      </c>
      <c r="I29" s="2">
        <f>ABS(Visualisation!$N65-Visualisation!K65)</f>
        <v>4.4450280750598878</v>
      </c>
      <c r="J29" s="2">
        <f>ABS(Visualisation!$N65-Visualisation!L65)</f>
        <v>4.286969783855433</v>
      </c>
      <c r="K29" s="2">
        <f>ABS(Visualisation!$N65-Visualisation!M65)</f>
        <v>3.41674439632569</v>
      </c>
      <c r="L29" s="2"/>
      <c r="M29" s="2">
        <f>ABS(Visualisation!$N65-Visualisation!O65)</f>
        <v>0.23814319336074874</v>
      </c>
      <c r="N29" s="2">
        <f>ABS(Visualisation!$N65-Visualisation!P65)</f>
        <v>7.3531208503858636E-2</v>
      </c>
      <c r="O29" s="2">
        <f>ABS(Visualisation!$N65-Visualisation!Q65)</f>
        <v>21.462985736851653</v>
      </c>
      <c r="P29" s="2">
        <f>ABS(Visualisation!$N65-Visualisation!R65)</f>
        <v>5.1771038222691672</v>
      </c>
      <c r="Q29" s="2">
        <f>ABS(Visualisation!$N65-Visualisation!S65)</f>
        <v>1.1995276151772174</v>
      </c>
      <c r="R29" s="237">
        <f>ABS(Visualisation!$N65-Visualisation!T65)</f>
        <v>4.2002202690978123</v>
      </c>
    </row>
    <row r="30" spans="1:21">
      <c r="A30" s="59" t="s">
        <v>70</v>
      </c>
      <c r="B30" s="159" t="s">
        <v>83</v>
      </c>
      <c r="C30" s="2">
        <f>ABS(Visualisation!$O65-Visualisation!E65)</f>
        <v>5.6884412650060128</v>
      </c>
      <c r="D30" s="2">
        <f>ABS(Visualisation!$O65-Visualisation!F65)</f>
        <v>5.9511461390298663</v>
      </c>
      <c r="E30" s="2">
        <f>ABS(Visualisation!$O65-Visualisation!G65)</f>
        <v>6.1495126997196436</v>
      </c>
      <c r="F30" s="2">
        <f>ABS(Visualisation!$O65-Visualisation!H65)</f>
        <v>1.7980590119810955</v>
      </c>
      <c r="G30" s="2">
        <f>ABS(Visualisation!$O65-Visualisation!I65)</f>
        <v>2.0165444782061996</v>
      </c>
      <c r="H30" s="2">
        <f>ABS(Visualisation!$O65-Visualisation!J65)</f>
        <v>1.6094414817065328</v>
      </c>
      <c r="I30" s="2">
        <f>ABS(Visualisation!$O65-Visualisation!K65)</f>
        <v>4.6831712684206366</v>
      </c>
      <c r="J30" s="2">
        <f>ABS(Visualisation!$O65-Visualisation!L65)</f>
        <v>4.5251129772161818</v>
      </c>
      <c r="K30" s="2">
        <f>ABS(Visualisation!$O65-Visualisation!M65)</f>
        <v>3.6548875896864388</v>
      </c>
      <c r="L30" s="2">
        <f>ABS(Visualisation!$O65-Visualisation!N65)</f>
        <v>0.23814319336074874</v>
      </c>
      <c r="M30" s="2"/>
      <c r="N30" s="2">
        <f>ABS(Visualisation!$O65-Visualisation!P65)</f>
        <v>0.31167440186460738</v>
      </c>
      <c r="O30" s="2">
        <f>ABS(Visualisation!$O65-Visualisation!Q65)</f>
        <v>21.224842543490904</v>
      </c>
      <c r="P30" s="2">
        <f>ABS(Visualisation!$O65-Visualisation!R65)</f>
        <v>4.9389606289084185</v>
      </c>
      <c r="Q30" s="2">
        <f>ABS(Visualisation!$O65-Visualisation!S65)</f>
        <v>0.96138442181646866</v>
      </c>
      <c r="R30" s="237">
        <f>ABS(Visualisation!$O65-Visualisation!T65)</f>
        <v>4.4383634624585611</v>
      </c>
    </row>
    <row r="31" spans="1:21">
      <c r="A31" s="59" t="s">
        <v>338</v>
      </c>
      <c r="B31" s="159" t="s">
        <v>84</v>
      </c>
      <c r="C31" s="2">
        <f>ABS(Visualisation!$P65-Visualisation!E65)</f>
        <v>6.0001156668706201</v>
      </c>
      <c r="D31" s="2">
        <f>ABS(Visualisation!$P65-Visualisation!F65)</f>
        <v>6.2628205408944737</v>
      </c>
      <c r="E31" s="2">
        <f>ABS(Visualisation!$P65-Visualisation!G65)</f>
        <v>6.461187101584251</v>
      </c>
      <c r="F31" s="2">
        <f>ABS(Visualisation!$P65-Visualisation!H65)</f>
        <v>2.1097334138457029</v>
      </c>
      <c r="G31" s="2">
        <f>ABS(Visualisation!$P65-Visualisation!I65)</f>
        <v>2.328218880070807</v>
      </c>
      <c r="H31" s="2">
        <f>ABS(Visualisation!$P65-Visualisation!J65)</f>
        <v>1.9211158835711402</v>
      </c>
      <c r="I31" s="2">
        <f>ABS(Visualisation!$P65-Visualisation!K65)</f>
        <v>4.3714968665560292</v>
      </c>
      <c r="J31" s="2">
        <f>ABS(Visualisation!$P65-Visualisation!L65)</f>
        <v>4.2134385753515744</v>
      </c>
      <c r="K31" s="2">
        <f>ABS(Visualisation!$P65-Visualisation!M65)</f>
        <v>3.3432131878218314</v>
      </c>
      <c r="L31" s="2">
        <f>ABS(Visualisation!$P65-Visualisation!N65)</f>
        <v>7.3531208503858636E-2</v>
      </c>
      <c r="M31" s="2">
        <f>ABS(Visualisation!$P65-Visualisation!O65)</f>
        <v>0.31167440186460738</v>
      </c>
      <c r="N31" s="2"/>
      <c r="O31" s="2">
        <f>ABS(Visualisation!$P65-Visualisation!Q65)</f>
        <v>21.536516945355512</v>
      </c>
      <c r="P31" s="2">
        <f>ABS(Visualisation!$P65-Visualisation!R65)</f>
        <v>5.2506350307730258</v>
      </c>
      <c r="Q31" s="2">
        <f>ABS(Visualisation!$P65-Visualisation!S65)</f>
        <v>1.273058823681076</v>
      </c>
      <c r="R31" s="237">
        <f>ABS(Visualisation!$P65-Visualisation!T65)</f>
        <v>4.1266890605939537</v>
      </c>
    </row>
    <row r="32" spans="1:21">
      <c r="A32" s="59" t="s">
        <v>89</v>
      </c>
      <c r="B32" s="159" t="s">
        <v>85</v>
      </c>
      <c r="C32" s="2">
        <f>ABS(Visualisation!$Q65-Visualisation!E65)</f>
        <v>15.536401278484892</v>
      </c>
      <c r="D32" s="2">
        <f>ABS(Visualisation!$Q65-Visualisation!F65)</f>
        <v>15.273696404461038</v>
      </c>
      <c r="E32" s="2">
        <f>ABS(Visualisation!$Q65-Visualisation!G65)</f>
        <v>15.075329843771261</v>
      </c>
      <c r="F32" s="2">
        <f>ABS(Visualisation!$Q65-Visualisation!H65)</f>
        <v>19.426783531509809</v>
      </c>
      <c r="G32" s="2">
        <f>ABS(Visualisation!$Q65-Visualisation!I65)</f>
        <v>19.208298065284705</v>
      </c>
      <c r="H32" s="2">
        <f>ABS(Visualisation!$Q65-Visualisation!J65)</f>
        <v>19.615401061784372</v>
      </c>
      <c r="I32" s="2">
        <f>ABS(Visualisation!$Q65-Visualisation!K65)</f>
        <v>25.908013811911541</v>
      </c>
      <c r="J32" s="2">
        <f>ABS(Visualisation!$Q65-Visualisation!L65)</f>
        <v>25.749955520707086</v>
      </c>
      <c r="K32" s="2">
        <f>ABS(Visualisation!$Q65-Visualisation!M65)</f>
        <v>24.879730133177343</v>
      </c>
      <c r="L32" s="2">
        <f>ABS(Visualisation!$Q65-Visualisation!N65)</f>
        <v>21.462985736851653</v>
      </c>
      <c r="M32" s="2">
        <f>ABS(Visualisation!$Q65-Visualisation!O65)</f>
        <v>21.224842543490904</v>
      </c>
      <c r="N32" s="2">
        <f>ABS(Visualisation!$Q65-Visualisation!P65)</f>
        <v>21.536516945355512</v>
      </c>
      <c r="O32" s="2"/>
      <c r="P32" s="2">
        <f>ABS(Visualisation!$Q65-Visualisation!R65)</f>
        <v>16.285881914582486</v>
      </c>
      <c r="Q32" s="2">
        <f>ABS(Visualisation!$Q65-Visualisation!S65)</f>
        <v>20.263458121674436</v>
      </c>
      <c r="R32" s="237">
        <f>ABS(Visualisation!$Q65-Visualisation!T65)</f>
        <v>25.663206005949466</v>
      </c>
    </row>
    <row r="33" spans="1:21">
      <c r="A33" s="59" t="s">
        <v>88</v>
      </c>
      <c r="B33" s="159" t="s">
        <v>303</v>
      </c>
      <c r="C33" s="2">
        <f>ABS(Visualisation!$R65-Visualisation!E65)</f>
        <v>0.7494806360975943</v>
      </c>
      <c r="D33" s="2">
        <f>ABS(Visualisation!$R65-Visualisation!F65)</f>
        <v>1.0121855101214479</v>
      </c>
      <c r="E33" s="2">
        <f>ABS(Visualisation!$R65-Visualisation!G65)</f>
        <v>1.2105520708112252</v>
      </c>
      <c r="F33" s="2">
        <f>ABS(Visualisation!$R65-Visualisation!H65)</f>
        <v>3.1409016169273229</v>
      </c>
      <c r="G33" s="2">
        <f>ABS(Visualisation!$R65-Visualisation!I65)</f>
        <v>2.9224161507022188</v>
      </c>
      <c r="H33" s="2">
        <f>ABS(Visualisation!$R65-Visualisation!J65)</f>
        <v>3.3295191472018857</v>
      </c>
      <c r="I33" s="2">
        <f>ABS(Visualisation!$R65-Visualisation!K65)</f>
        <v>9.6221318973290551</v>
      </c>
      <c r="J33" s="2">
        <f>ABS(Visualisation!$R65-Visualisation!L65)</f>
        <v>9.4640736061246002</v>
      </c>
      <c r="K33" s="2">
        <f>ABS(Visualisation!$R65-Visualisation!M65)</f>
        <v>8.5938482185948573</v>
      </c>
      <c r="L33" s="2">
        <f>ABS(Visualisation!$R65-Visualisation!N65)</f>
        <v>5.1771038222691672</v>
      </c>
      <c r="M33" s="2">
        <f>ABS(Visualisation!$R65-Visualisation!O65)</f>
        <v>4.9389606289084185</v>
      </c>
      <c r="N33" s="2">
        <f>ABS(Visualisation!$R65-Visualisation!P65)</f>
        <v>5.2506350307730258</v>
      </c>
      <c r="O33" s="2">
        <f>ABS(Visualisation!$R65-Visualisation!Q65)</f>
        <v>16.285881914582486</v>
      </c>
      <c r="P33" s="2"/>
      <c r="Q33" s="2">
        <f>ABS(Visualisation!$R65-Visualisation!S65)</f>
        <v>3.9775762070919498</v>
      </c>
      <c r="R33" s="237">
        <f>ABS(Visualisation!$R65-Visualisation!T65)</f>
        <v>9.3773240913669795</v>
      </c>
    </row>
    <row r="34" spans="1:21">
      <c r="A34" s="59" t="s">
        <v>87</v>
      </c>
      <c r="B34" s="159" t="s">
        <v>324</v>
      </c>
      <c r="C34" s="2">
        <f>ABS(Visualisation!$S65-Visualisation!E65)</f>
        <v>4.7270568431895441</v>
      </c>
      <c r="D34" s="2">
        <f>ABS(Visualisation!$S65-Visualisation!F65)</f>
        <v>4.9897617172133977</v>
      </c>
      <c r="E34" s="2">
        <f>ABS(Visualisation!$S65-Visualisation!G65)</f>
        <v>5.188128277903175</v>
      </c>
      <c r="F34" s="2">
        <f>ABS(Visualisation!$S65-Visualisation!H65)</f>
        <v>0.83667459016462686</v>
      </c>
      <c r="G34" s="2">
        <f>ABS(Visualisation!$S65-Visualisation!I65)</f>
        <v>1.055160056389731</v>
      </c>
      <c r="H34" s="2">
        <f>ABS(Visualisation!$S65-Visualisation!J65)</f>
        <v>0.64805705989006412</v>
      </c>
      <c r="I34" s="2">
        <f>ABS(Visualisation!$S65-Visualisation!K65)</f>
        <v>5.6445556902371052</v>
      </c>
      <c r="J34" s="2">
        <f>ABS(Visualisation!$S65-Visualisation!L65)</f>
        <v>5.4864973990326504</v>
      </c>
      <c r="K34" s="2">
        <f>ABS(Visualisation!$S65-Visualisation!M65)</f>
        <v>4.6162720115029074</v>
      </c>
      <c r="L34" s="2">
        <f>ABS(Visualisation!$S65-Visualisation!N65)</f>
        <v>1.1995276151772174</v>
      </c>
      <c r="M34" s="2">
        <f>ABS(Visualisation!$S65-Visualisation!O65)</f>
        <v>0.96138442181646866</v>
      </c>
      <c r="N34" s="2">
        <f>ABS(Visualisation!$S65-Visualisation!P65)</f>
        <v>1.273058823681076</v>
      </c>
      <c r="O34" s="2">
        <f>ABS(Visualisation!$S65-Visualisation!Q65)</f>
        <v>20.263458121674436</v>
      </c>
      <c r="P34" s="2">
        <f>ABS(Visualisation!$S65-Visualisation!R65)</f>
        <v>3.9775762070919498</v>
      </c>
      <c r="Q34" s="2"/>
      <c r="R34" s="237">
        <f>ABS(Visualisation!$S65-Visualisation!T65)</f>
        <v>5.3997478842750297</v>
      </c>
    </row>
    <row r="35" spans="1:21">
      <c r="A35" s="59" t="s">
        <v>131</v>
      </c>
      <c r="B35" s="159" t="s">
        <v>123</v>
      </c>
      <c r="C35" s="221">
        <f>ABS(Visualisation!$T65-Visualisation!E65)</f>
        <v>10.126804727464574</v>
      </c>
      <c r="D35" s="221">
        <f>ABS(Visualisation!$T65-Visualisation!F65)</f>
        <v>10.389509601488427</v>
      </c>
      <c r="E35" s="221">
        <f>ABS(Visualisation!$T65-Visualisation!G65)</f>
        <v>10.587876162178205</v>
      </c>
      <c r="F35" s="221">
        <f>ABS(Visualisation!$T65-Visualisation!H65)</f>
        <v>6.2364224744396566</v>
      </c>
      <c r="G35" s="221">
        <f>ABS(Visualisation!$T65-Visualisation!I65)</f>
        <v>6.4549079406647607</v>
      </c>
      <c r="H35" s="221">
        <f>ABS(Visualisation!$T65-Visualisation!J65)</f>
        <v>6.0478049441650938</v>
      </c>
      <c r="I35" s="221">
        <f>ABS(Visualisation!$T65-Visualisation!K65)</f>
        <v>0.24480780596207552</v>
      </c>
      <c r="J35" s="221">
        <f>ABS(Visualisation!$T65-Visualisation!L65)</f>
        <v>8.6749514757620716E-2</v>
      </c>
      <c r="K35" s="221">
        <f>ABS(Visualisation!$T65-Visualisation!M65)</f>
        <v>0.78347587277212227</v>
      </c>
      <c r="L35" s="221">
        <f>ABS(Visualisation!$T65-Visualisation!N65)</f>
        <v>4.2002202690978123</v>
      </c>
      <c r="M35" s="221">
        <f>ABS(Visualisation!$T65-Visualisation!O65)</f>
        <v>4.4383634624585611</v>
      </c>
      <c r="N35" s="221">
        <f>ABS(Visualisation!$T65-Visualisation!P65)</f>
        <v>4.1266890605939537</v>
      </c>
      <c r="O35" s="221">
        <f>ABS(Visualisation!$T65-Visualisation!Q65)</f>
        <v>25.663206005949466</v>
      </c>
      <c r="P35" s="221">
        <f>ABS(Visualisation!$T65-Visualisation!R65)</f>
        <v>9.3773240913669795</v>
      </c>
      <c r="Q35" s="221">
        <f>ABS(Visualisation!$T65-Visualisation!S65)</f>
        <v>5.3997478842750297</v>
      </c>
      <c r="R35" s="238"/>
    </row>
    <row r="42" spans="1:21" ht="15.75">
      <c r="A42" s="59">
        <v>66</v>
      </c>
      <c r="B42" s="160" t="s">
        <v>35</v>
      </c>
      <c r="C42" t="s">
        <v>45</v>
      </c>
      <c r="D42" t="s">
        <v>302</v>
      </c>
      <c r="E42" t="s">
        <v>293</v>
      </c>
      <c r="F42" t="s">
        <v>46</v>
      </c>
      <c r="G42" t="s">
        <v>250</v>
      </c>
      <c r="H42" t="s">
        <v>203</v>
      </c>
      <c r="I42" t="s">
        <v>128</v>
      </c>
      <c r="J42" t="s">
        <v>73</v>
      </c>
      <c r="K42" t="s">
        <v>72</v>
      </c>
      <c r="L42" t="s">
        <v>71</v>
      </c>
      <c r="M42" t="s">
        <v>70</v>
      </c>
      <c r="N42" t="s">
        <v>338</v>
      </c>
      <c r="O42" t="s">
        <v>89</v>
      </c>
      <c r="P42" t="s">
        <v>88</v>
      </c>
      <c r="Q42" t="s">
        <v>87</v>
      </c>
      <c r="R42" t="s">
        <v>129</v>
      </c>
    </row>
    <row r="43" spans="1:21">
      <c r="B43" s="161" t="s">
        <v>207</v>
      </c>
      <c r="C43" s="181" t="s">
        <v>42</v>
      </c>
      <c r="D43" s="155" t="s">
        <v>43</v>
      </c>
      <c r="E43" s="155" t="s">
        <v>44</v>
      </c>
      <c r="F43" s="155" t="s">
        <v>334</v>
      </c>
      <c r="G43" s="155" t="s">
        <v>161</v>
      </c>
      <c r="H43" s="155" t="s">
        <v>162</v>
      </c>
      <c r="I43" s="155" t="s">
        <v>56</v>
      </c>
      <c r="J43" s="155" t="s">
        <v>57</v>
      </c>
      <c r="K43" s="155" t="s">
        <v>58</v>
      </c>
      <c r="L43" s="155" t="s">
        <v>306</v>
      </c>
      <c r="M43" s="155" t="s">
        <v>307</v>
      </c>
      <c r="N43" s="155" t="s">
        <v>308</v>
      </c>
      <c r="O43" s="155" t="s">
        <v>309</v>
      </c>
      <c r="P43" s="155" t="s">
        <v>310</v>
      </c>
      <c r="Q43" s="155" t="s">
        <v>311</v>
      </c>
      <c r="R43" s="155" t="s">
        <v>205</v>
      </c>
    </row>
    <row r="44" spans="1:21">
      <c r="A44" s="59" t="s">
        <v>130</v>
      </c>
      <c r="B44" s="159" t="s">
        <v>230</v>
      </c>
      <c r="C44" s="2"/>
      <c r="D44" s="2">
        <f>ABS(Visualisation!$E$66-Visualisation!F$66)</f>
        <v>6.5240941468963642E-4</v>
      </c>
      <c r="E44" s="2">
        <f>ABS(Visualisation!$E$66-Visualisation!G$66)</f>
        <v>3.9420449460677021E-3</v>
      </c>
      <c r="F44" s="2">
        <f>ABS(Visualisation!$E$66-Visualisation!H$66)</f>
        <v>2.6487920875293558E-3</v>
      </c>
      <c r="G44" s="2">
        <f>ABS(Visualisation!$E$66-Visualisation!I$66)</f>
        <v>4.6528477986488848E-3</v>
      </c>
      <c r="H44" s="2">
        <f>ABS(Visualisation!$E$66-Visualisation!J$66)</f>
        <v>7.6395561940496293E-3</v>
      </c>
      <c r="I44" s="2">
        <f>ABS(Visualisation!$E$66-Visualisation!K$66)</f>
        <v>1.9573748242799532E-2</v>
      </c>
      <c r="J44" s="2">
        <f>ABS(Visualisation!$E$66-Visualisation!L$66)</f>
        <v>2.06658217028238E-2</v>
      </c>
      <c r="K44" s="2">
        <f>ABS(Visualisation!$E$66-Visualisation!M$66)</f>
        <v>1.8465083831411294E-2</v>
      </c>
      <c r="L44" s="2">
        <f>ABS(Visualisation!$E$66-Visualisation!N$66)</f>
        <v>2.9829170178319042E-3</v>
      </c>
      <c r="M44" s="2">
        <f>ABS(Visualisation!$E$66-Visualisation!O$66)</f>
        <v>3.3112057637577075E-3</v>
      </c>
      <c r="N44" s="2">
        <f>ABS(Visualisation!$E$66-Visualisation!P$66)</f>
        <v>1.8172640164934306E-3</v>
      </c>
      <c r="O44" s="2">
        <f>ABS(Visualisation!$E$66-Visualisation!Q$66)</f>
        <v>0.11698500850324248</v>
      </c>
      <c r="P44" s="2">
        <f>ABS(Visualisation!$E$66-Visualisation!R$66)</f>
        <v>7.4535107991905436E-3</v>
      </c>
      <c r="Q44" s="2">
        <f>ABS(Visualisation!$E$66-Visualisation!S$66)</f>
        <v>7.3922318614514926E-3</v>
      </c>
      <c r="R44" s="237">
        <f>ABS(Visualisation!$E$66-Visualisation!T$66)</f>
        <v>1.2123319206228778E-2</v>
      </c>
      <c r="T44" s="184" t="s">
        <v>113</v>
      </c>
      <c r="U44" s="184">
        <f>MIN(C44:R59)</f>
        <v>6.127893773905102E-5</v>
      </c>
    </row>
    <row r="45" spans="1:21">
      <c r="A45" s="59" t="s">
        <v>302</v>
      </c>
      <c r="B45" s="159" t="s">
        <v>231</v>
      </c>
      <c r="C45" s="2">
        <f>ABS(Visualisation!$F$66-Visualisation!E$66)</f>
        <v>6.5240941468963642E-4</v>
      </c>
      <c r="D45" s="2"/>
      <c r="E45" s="2">
        <f>ABS(Visualisation!$F$66-Visualisation!G$66)</f>
        <v>3.2896355313780656E-3</v>
      </c>
      <c r="F45" s="2">
        <f>ABS(Visualisation!$F$66-Visualisation!H$66)</f>
        <v>1.9963826728397194E-3</v>
      </c>
      <c r="G45" s="2">
        <f>ABS(Visualisation!$F$66-Visualisation!I$66)</f>
        <v>4.0004383839592483E-3</v>
      </c>
      <c r="H45" s="2">
        <f>ABS(Visualisation!$F$66-Visualisation!J$66)</f>
        <v>6.9871467793599928E-3</v>
      </c>
      <c r="I45" s="2">
        <f>ABS(Visualisation!$F$66-Visualisation!K$66)</f>
        <v>2.0226157657489169E-2</v>
      </c>
      <c r="J45" s="2">
        <f>ABS(Visualisation!$F$66-Visualisation!L$66)</f>
        <v>2.1318231117513436E-2</v>
      </c>
      <c r="K45" s="2">
        <f>ABS(Visualisation!$F$66-Visualisation!M$66)</f>
        <v>1.9117493246100931E-2</v>
      </c>
      <c r="L45" s="2">
        <f>ABS(Visualisation!$F$66-Visualisation!N$66)</f>
        <v>3.6353264325215406E-3</v>
      </c>
      <c r="M45" s="2">
        <f>ABS(Visualisation!$F$66-Visualisation!O$66)</f>
        <v>3.9636151784473439E-3</v>
      </c>
      <c r="N45" s="2">
        <f>ABS(Visualisation!$F$66-Visualisation!P$66)</f>
        <v>2.469673431183067E-3</v>
      </c>
      <c r="O45" s="2">
        <f>ABS(Visualisation!$F$66-Visualisation!Q$66)</f>
        <v>0.11763741791793211</v>
      </c>
      <c r="P45" s="2">
        <f>ABS(Visualisation!$F$66-Visualisation!R$66)</f>
        <v>6.8011013845009072E-3</v>
      </c>
      <c r="Q45" s="2">
        <f>ABS(Visualisation!$F$66-Visualisation!S$66)</f>
        <v>6.7398224467618562E-3</v>
      </c>
      <c r="R45" s="237">
        <f>ABS(Visualisation!$F$66-Visualisation!T$66)</f>
        <v>1.1470909791539141E-2</v>
      </c>
      <c r="T45" s="184" t="s">
        <v>114</v>
      </c>
      <c r="U45" s="184">
        <f>MAX(C44:R59)</f>
        <v>0.12910832770947125</v>
      </c>
    </row>
    <row r="46" spans="1:21">
      <c r="A46" s="59" t="s">
        <v>293</v>
      </c>
      <c r="B46" s="159" t="s">
        <v>232</v>
      </c>
      <c r="C46" s="2">
        <f>ABS(Visualisation!$G$66-Visualisation!E$66)</f>
        <v>3.9420449460677021E-3</v>
      </c>
      <c r="D46" s="2">
        <f>ABS(Visualisation!$G$66-Visualisation!F$66)</f>
        <v>3.2896355313780656E-3</v>
      </c>
      <c r="E46" s="2"/>
      <c r="F46" s="2">
        <f>ABS(Visualisation!$G$66-Visualisation!H$66)</f>
        <v>1.2932528585383463E-3</v>
      </c>
      <c r="G46" s="2">
        <f>ABS(Visualisation!$G$66-Visualisation!I$66)</f>
        <v>7.108028525811827E-4</v>
      </c>
      <c r="H46" s="2">
        <f>ABS(Visualisation!$G$66-Visualisation!J$66)</f>
        <v>3.6975112479819272E-3</v>
      </c>
      <c r="I46" s="2">
        <f>ABS(Visualisation!$G$66-Visualisation!K$66)</f>
        <v>2.3515793188867234E-2</v>
      </c>
      <c r="J46" s="2">
        <f>ABS(Visualisation!$G$66-Visualisation!L$66)</f>
        <v>2.4607866648891502E-2</v>
      </c>
      <c r="K46" s="2">
        <f>ABS(Visualisation!$G$66-Visualisation!M$66)</f>
        <v>2.2407128777478996E-2</v>
      </c>
      <c r="L46" s="2">
        <f>ABS(Visualisation!$G$66-Visualisation!N$66)</f>
        <v>6.9249619638996063E-3</v>
      </c>
      <c r="M46" s="2">
        <f>ABS(Visualisation!$G$66-Visualisation!O$66)</f>
        <v>7.2532507098254095E-3</v>
      </c>
      <c r="N46" s="2">
        <f>ABS(Visualisation!$G$66-Visualisation!P$66)</f>
        <v>5.7593089625611327E-3</v>
      </c>
      <c r="O46" s="2">
        <f>ABS(Visualisation!$G$66-Visualisation!Q$66)</f>
        <v>0.12092705344931018</v>
      </c>
      <c r="P46" s="2">
        <f>ABS(Visualisation!$G$66-Visualisation!R$66)</f>
        <v>3.5114658531228415E-3</v>
      </c>
      <c r="Q46" s="2">
        <f>ABS(Visualisation!$G$66-Visualisation!S$66)</f>
        <v>3.4501869153837905E-3</v>
      </c>
      <c r="R46" s="237">
        <f>ABS(Visualisation!$G$66-Visualisation!T$66)</f>
        <v>8.1812742601610755E-3</v>
      </c>
      <c r="T46" s="242" t="s">
        <v>416</v>
      </c>
      <c r="U46" s="241">
        <f>((U45-U44)/3)+U44</f>
        <v>4.3076961861649783E-2</v>
      </c>
    </row>
    <row r="47" spans="1:21">
      <c r="A47" s="59" t="s">
        <v>46</v>
      </c>
      <c r="B47" s="159" t="s">
        <v>233</v>
      </c>
      <c r="C47" s="2">
        <f>ABS(Visualisation!$H$66-Visualisation!E$66)</f>
        <v>2.6487920875293558E-3</v>
      </c>
      <c r="D47" s="2">
        <f>ABS(Visualisation!$H$66-Visualisation!F$66)</f>
        <v>1.9963826728397194E-3</v>
      </c>
      <c r="E47" s="2">
        <f>ABS(Visualisation!$H$66-Visualisation!G$66)</f>
        <v>1.2932528585383463E-3</v>
      </c>
      <c r="F47" s="2"/>
      <c r="G47" s="2">
        <f>ABS(Visualisation!$H$66-Visualisation!I$66)</f>
        <v>2.004055711119529E-3</v>
      </c>
      <c r="H47" s="2">
        <f>ABS(Visualisation!$H$66-Visualisation!J$66)</f>
        <v>4.9907641065202735E-3</v>
      </c>
      <c r="I47" s="2">
        <f>ABS(Visualisation!$H$66-Visualisation!K$66)</f>
        <v>2.2222540330328888E-2</v>
      </c>
      <c r="J47" s="2">
        <f>ABS(Visualisation!$H$66-Visualisation!L$66)</f>
        <v>2.3314613790353156E-2</v>
      </c>
      <c r="K47" s="2">
        <f>ABS(Visualisation!$H$66-Visualisation!M$66)</f>
        <v>2.111387591894065E-2</v>
      </c>
      <c r="L47" s="2">
        <f>ABS(Visualisation!$H$66-Visualisation!N$66)</f>
        <v>5.63170910536126E-3</v>
      </c>
      <c r="M47" s="2">
        <f>ABS(Visualisation!$H$66-Visualisation!O$66)</f>
        <v>5.9599978512870633E-3</v>
      </c>
      <c r="N47" s="2">
        <f>ABS(Visualisation!$H$66-Visualisation!P$66)</f>
        <v>4.4660561040227864E-3</v>
      </c>
      <c r="O47" s="2">
        <f>ABS(Visualisation!$H$66-Visualisation!Q$66)</f>
        <v>0.11963380059077183</v>
      </c>
      <c r="P47" s="2">
        <f>ABS(Visualisation!$H$66-Visualisation!R$66)</f>
        <v>4.8047187116611878E-3</v>
      </c>
      <c r="Q47" s="2">
        <f>ABS(Visualisation!$H$66-Visualisation!S$66)</f>
        <v>4.7434397739221368E-3</v>
      </c>
      <c r="R47" s="237">
        <f>ABS(Visualisation!$H$66-Visualisation!T$66)</f>
        <v>9.4745271186994218E-3</v>
      </c>
    </row>
    <row r="48" spans="1:21">
      <c r="A48" s="59" t="s">
        <v>294</v>
      </c>
      <c r="B48" s="159" t="s">
        <v>234</v>
      </c>
      <c r="C48" s="2">
        <f>ABS(Visualisation!$I$66-Visualisation!E$66)</f>
        <v>4.6528477986488848E-3</v>
      </c>
      <c r="D48" s="2">
        <f>ABS(Visualisation!$I$66-Visualisation!F$66)</f>
        <v>4.0004383839592483E-3</v>
      </c>
      <c r="E48" s="2">
        <f>ABS(Visualisation!$I$66-Visualisation!G$66)</f>
        <v>7.108028525811827E-4</v>
      </c>
      <c r="F48" s="2">
        <f>ABS(Visualisation!$I$66-Visualisation!H$66)</f>
        <v>2.004055711119529E-3</v>
      </c>
      <c r="G48" s="2"/>
      <c r="H48" s="2">
        <f>ABS(Visualisation!$I$66-Visualisation!J$66)</f>
        <v>2.9867083954007445E-3</v>
      </c>
      <c r="I48" s="2">
        <f>ABS(Visualisation!$I$66-Visualisation!K$66)</f>
        <v>2.4226596041448417E-2</v>
      </c>
      <c r="J48" s="2">
        <f>ABS(Visualisation!$I$66-Visualisation!L$66)</f>
        <v>2.5318669501472685E-2</v>
      </c>
      <c r="K48" s="2">
        <f>ABS(Visualisation!$I$66-Visualisation!M$66)</f>
        <v>2.3117931630060179E-2</v>
      </c>
      <c r="L48" s="2">
        <f>ABS(Visualisation!$I$66-Visualisation!N$66)</f>
        <v>7.635764816480789E-3</v>
      </c>
      <c r="M48" s="2">
        <f>ABS(Visualisation!$I$66-Visualisation!O$66)</f>
        <v>7.9640535624065922E-3</v>
      </c>
      <c r="N48" s="2">
        <f>ABS(Visualisation!$I$66-Visualisation!P$66)</f>
        <v>6.4701118151423154E-3</v>
      </c>
      <c r="O48" s="2">
        <f>ABS(Visualisation!$I$66-Visualisation!Q$66)</f>
        <v>0.12163785630189136</v>
      </c>
      <c r="P48" s="2">
        <f>ABS(Visualisation!$I$66-Visualisation!R$66)</f>
        <v>2.8006630005416588E-3</v>
      </c>
      <c r="Q48" s="2">
        <f>ABS(Visualisation!$I$66-Visualisation!S$66)</f>
        <v>2.7393840628026078E-3</v>
      </c>
      <c r="R48" s="237">
        <f>ABS(Visualisation!$I$66-Visualisation!T$66)</f>
        <v>7.4704714075798928E-3</v>
      </c>
    </row>
    <row r="49" spans="1:18">
      <c r="A49" s="59" t="s">
        <v>203</v>
      </c>
      <c r="B49" s="159" t="s">
        <v>235</v>
      </c>
      <c r="C49" s="2">
        <f>ABS(Visualisation!$J$66-Visualisation!E$66)</f>
        <v>7.6395561940496293E-3</v>
      </c>
      <c r="D49" s="2">
        <f>ABS(Visualisation!$J$66-Visualisation!F$66)</f>
        <v>6.9871467793599928E-3</v>
      </c>
      <c r="E49" s="2">
        <f>ABS(Visualisation!$J$66-Visualisation!G$66)</f>
        <v>3.6975112479819272E-3</v>
      </c>
      <c r="F49" s="2">
        <f>ABS(Visualisation!$J$66-Visualisation!H$66)</f>
        <v>4.9907641065202735E-3</v>
      </c>
      <c r="G49" s="2">
        <f>ABS(Visualisation!$J$66-Visualisation!I$66)</f>
        <v>2.9867083954007445E-3</v>
      </c>
      <c r="H49" s="2"/>
      <c r="I49" s="2">
        <f>ABS(Visualisation!$J$66-Visualisation!K$66)</f>
        <v>2.7213304436849162E-2</v>
      </c>
      <c r="J49" s="2">
        <f>ABS(Visualisation!$J$66-Visualisation!L$66)</f>
        <v>2.8305377896873429E-2</v>
      </c>
      <c r="K49" s="2">
        <f>ABS(Visualisation!$J$66-Visualisation!M$66)</f>
        <v>2.6104640025460923E-2</v>
      </c>
      <c r="L49" s="2">
        <f>ABS(Visualisation!$J$66-Visualisation!N$66)</f>
        <v>1.0622473211881533E-2</v>
      </c>
      <c r="M49" s="2">
        <f>ABS(Visualisation!$J$66-Visualisation!O$66)</f>
        <v>1.0950761957807337E-2</v>
      </c>
      <c r="N49" s="2">
        <f>ABS(Visualisation!$J$66-Visualisation!P$66)</f>
        <v>9.4568202105430599E-3</v>
      </c>
      <c r="O49" s="2">
        <f>ABS(Visualisation!$J$66-Visualisation!Q$66)</f>
        <v>0.12462456469729211</v>
      </c>
      <c r="P49" s="2">
        <f>ABS(Visualisation!$J$66-Visualisation!R$66)</f>
        <v>1.8604539485908567E-4</v>
      </c>
      <c r="Q49" s="2">
        <f>ABS(Visualisation!$J$66-Visualisation!S$66)</f>
        <v>2.4732433259813669E-4</v>
      </c>
      <c r="R49" s="237">
        <f>ABS(Visualisation!$J$66-Visualisation!T$66)</f>
        <v>4.4837630121791483E-3</v>
      </c>
    </row>
    <row r="50" spans="1:18">
      <c r="A50" s="59" t="s">
        <v>128</v>
      </c>
      <c r="B50" s="159" t="s">
        <v>236</v>
      </c>
      <c r="C50" s="2">
        <f>ABS(Visualisation!$K$66-Visualisation!E$66)</f>
        <v>1.9573748242799532E-2</v>
      </c>
      <c r="D50" s="2">
        <f>ABS(Visualisation!$K$66-Visualisation!F$66)</f>
        <v>2.0226157657489169E-2</v>
      </c>
      <c r="E50" s="2">
        <f>ABS(Visualisation!$K$66-Visualisation!G$66)</f>
        <v>2.3515793188867234E-2</v>
      </c>
      <c r="F50" s="2">
        <f>ABS(Visualisation!$K$66-Visualisation!H$66)</f>
        <v>2.2222540330328888E-2</v>
      </c>
      <c r="G50" s="2">
        <f>ABS(Visualisation!$K$66-Visualisation!I$66)</f>
        <v>2.4226596041448417E-2</v>
      </c>
      <c r="H50" s="2">
        <f>ABS(Visualisation!$K$66-Visualisation!J$66)</f>
        <v>2.7213304436849162E-2</v>
      </c>
      <c r="I50" s="2"/>
      <c r="J50" s="2">
        <f>ABS(Visualisation!$K$66-Visualisation!L$66)</f>
        <v>1.0920734600242676E-3</v>
      </c>
      <c r="K50" s="2">
        <f>ABS(Visualisation!$K$66-Visualisation!M$66)</f>
        <v>1.1086644113882382E-3</v>
      </c>
      <c r="L50" s="2">
        <f>ABS(Visualisation!$K$66-Visualisation!N$66)</f>
        <v>1.6590831224967628E-2</v>
      </c>
      <c r="M50" s="2">
        <f>ABS(Visualisation!$K$66-Visualisation!O$66)</f>
        <v>1.6262542479041825E-2</v>
      </c>
      <c r="N50" s="2">
        <f>ABS(Visualisation!$K$66-Visualisation!P$66)</f>
        <v>1.7756484226306102E-2</v>
      </c>
      <c r="O50" s="2">
        <f>ABS(Visualisation!$K$66-Visualisation!Q$66)</f>
        <v>9.7411260260442945E-2</v>
      </c>
      <c r="P50" s="2">
        <f>ABS(Visualisation!$K$66-Visualisation!R$66)</f>
        <v>2.7027259041990076E-2</v>
      </c>
      <c r="Q50" s="2">
        <f>ABS(Visualisation!$K$66-Visualisation!S$66)</f>
        <v>2.6965980104251025E-2</v>
      </c>
      <c r="R50" s="237">
        <f>ABS(Visualisation!$K$66-Visualisation!T$66)</f>
        <v>3.169706744902831E-2</v>
      </c>
    </row>
    <row r="51" spans="1:18">
      <c r="A51" s="59" t="s">
        <v>73</v>
      </c>
      <c r="B51" s="159" t="s">
        <v>290</v>
      </c>
      <c r="C51" s="2">
        <f>ABS(Visualisation!$L$66-Visualisation!E$66)</f>
        <v>2.06658217028238E-2</v>
      </c>
      <c r="D51" s="2">
        <f>ABS(Visualisation!$L$66-Visualisation!F$66)</f>
        <v>2.1318231117513436E-2</v>
      </c>
      <c r="E51" s="2">
        <f>ABS(Visualisation!$L$66-Visualisation!G$66)</f>
        <v>2.4607866648891502E-2</v>
      </c>
      <c r="F51" s="2">
        <f>ABS(Visualisation!$L$66-Visualisation!H$66)</f>
        <v>2.3314613790353156E-2</v>
      </c>
      <c r="G51" s="2">
        <f>ABS(Visualisation!$L$66-Visualisation!I$66)</f>
        <v>2.5318669501472685E-2</v>
      </c>
      <c r="H51" s="2">
        <f>ABS(Visualisation!$L$66-Visualisation!J$66)</f>
        <v>2.8305377896873429E-2</v>
      </c>
      <c r="I51" s="2">
        <f>ABS(Visualisation!$L$66-Visualisation!K$66)</f>
        <v>1.0920734600242676E-3</v>
      </c>
      <c r="J51" s="2"/>
      <c r="K51" s="2">
        <f>ABS(Visualisation!$L$66-Visualisation!M$66)</f>
        <v>2.2007378714125059E-3</v>
      </c>
      <c r="L51" s="2">
        <f>ABS(Visualisation!$L$66-Visualisation!N$66)</f>
        <v>1.7682904684991896E-2</v>
      </c>
      <c r="M51" s="2">
        <f>ABS(Visualisation!$L$66-Visualisation!O$66)</f>
        <v>1.7354615939066093E-2</v>
      </c>
      <c r="N51" s="2">
        <f>ABS(Visualisation!$L$66-Visualisation!P$66)</f>
        <v>1.8848557686330369E-2</v>
      </c>
      <c r="O51" s="2">
        <f>ABS(Visualisation!$L$66-Visualisation!Q$66)</f>
        <v>9.6319186800418677E-2</v>
      </c>
      <c r="P51" s="2">
        <f>ABS(Visualisation!$L$66-Visualisation!R$66)</f>
        <v>2.8119332502014344E-2</v>
      </c>
      <c r="Q51" s="2">
        <f>ABS(Visualisation!$L$66-Visualisation!S$66)</f>
        <v>2.8058053564275293E-2</v>
      </c>
      <c r="R51" s="237">
        <f>ABS(Visualisation!$L$66-Visualisation!T$66)</f>
        <v>3.2789140909052578E-2</v>
      </c>
    </row>
    <row r="52" spans="1:18">
      <c r="A52" s="59" t="s">
        <v>72</v>
      </c>
      <c r="B52" s="159" t="s">
        <v>291</v>
      </c>
      <c r="C52" s="2">
        <f>ABS(Visualisation!$M$66-Visualisation!E$66)</f>
        <v>1.8465083831411294E-2</v>
      </c>
      <c r="D52" s="2">
        <f>ABS(Visualisation!$M$66-Visualisation!F$66)</f>
        <v>1.9117493246100931E-2</v>
      </c>
      <c r="E52" s="2">
        <f>ABS(Visualisation!$M$66-Visualisation!G$66)</f>
        <v>2.2407128777478996E-2</v>
      </c>
      <c r="F52" s="2">
        <f>ABS(Visualisation!$M$66-Visualisation!H$66)</f>
        <v>2.111387591894065E-2</v>
      </c>
      <c r="G52" s="2">
        <f>ABS(Visualisation!$M$66-Visualisation!I$66)</f>
        <v>2.3117931630060179E-2</v>
      </c>
      <c r="H52" s="2">
        <f>ABS(Visualisation!$M$66-Visualisation!J$66)</f>
        <v>2.6104640025460923E-2</v>
      </c>
      <c r="I52" s="2">
        <f>ABS(Visualisation!$M$66-Visualisation!K$66)</f>
        <v>1.1086644113882382E-3</v>
      </c>
      <c r="J52" s="2">
        <f>ABS(Visualisation!$M$66-Visualisation!L$66)</f>
        <v>2.2007378714125059E-3</v>
      </c>
      <c r="K52" s="2"/>
      <c r="L52" s="2">
        <f>ABS(Visualisation!$M$66-Visualisation!N$66)</f>
        <v>1.548216681357939E-2</v>
      </c>
      <c r="M52" s="2">
        <f>ABS(Visualisation!$M$66-Visualisation!O$66)</f>
        <v>1.5153878067653587E-2</v>
      </c>
      <c r="N52" s="2">
        <f>ABS(Visualisation!$M$66-Visualisation!P$66)</f>
        <v>1.6647819814917864E-2</v>
      </c>
      <c r="O52" s="2">
        <f>ABS(Visualisation!$M$66-Visualisation!Q$66)</f>
        <v>9.8519924671831183E-2</v>
      </c>
      <c r="P52" s="2">
        <f>ABS(Visualisation!$M$66-Visualisation!R$66)</f>
        <v>2.5918594630601838E-2</v>
      </c>
      <c r="Q52" s="2">
        <f>ABS(Visualisation!$M$66-Visualisation!S$66)</f>
        <v>2.5857315692862787E-2</v>
      </c>
      <c r="R52" s="237">
        <f>ABS(Visualisation!$M$66-Visualisation!T$66)</f>
        <v>3.0588403037640072E-2</v>
      </c>
    </row>
    <row r="53" spans="1:18">
      <c r="A53" s="59" t="s">
        <v>71</v>
      </c>
      <c r="B53" s="159" t="s">
        <v>292</v>
      </c>
      <c r="C53" s="2">
        <f>ABS(Visualisation!$N$66-Visualisation!E$66)</f>
        <v>2.9829170178319042E-3</v>
      </c>
      <c r="D53" s="2">
        <f>ABS(Visualisation!$N$66-Visualisation!F$66)</f>
        <v>3.6353264325215406E-3</v>
      </c>
      <c r="E53" s="2">
        <f>ABS(Visualisation!$N$66-Visualisation!G$66)</f>
        <v>6.9249619638996063E-3</v>
      </c>
      <c r="F53" s="2">
        <f>ABS(Visualisation!$N$66-Visualisation!H$66)</f>
        <v>5.63170910536126E-3</v>
      </c>
      <c r="G53" s="2">
        <f>ABS(Visualisation!$N$66-Visualisation!I$66)</f>
        <v>7.635764816480789E-3</v>
      </c>
      <c r="H53" s="2">
        <f>ABS(Visualisation!$N$66-Visualisation!J$66)</f>
        <v>1.0622473211881533E-2</v>
      </c>
      <c r="I53" s="2">
        <f>ABS(Visualisation!$N$66-Visualisation!K$66)</f>
        <v>1.6590831224967628E-2</v>
      </c>
      <c r="J53" s="2">
        <f>ABS(Visualisation!$N$66-Visualisation!L$66)</f>
        <v>1.7682904684991896E-2</v>
      </c>
      <c r="K53" s="2">
        <f>ABS(Visualisation!$N$66-Visualisation!M$66)</f>
        <v>1.548216681357939E-2</v>
      </c>
      <c r="L53" s="2"/>
      <c r="M53" s="2">
        <f>ABS(Visualisation!$N$66-Visualisation!O$66)</f>
        <v>3.2828874592580326E-4</v>
      </c>
      <c r="N53" s="2">
        <f>ABS(Visualisation!$N$66-Visualisation!P$66)</f>
        <v>1.1656530013384736E-3</v>
      </c>
      <c r="O53" s="2">
        <f>ABS(Visualisation!$N$66-Visualisation!Q$66)</f>
        <v>0.11400209148541057</v>
      </c>
      <c r="P53" s="2">
        <f>ABS(Visualisation!$N$66-Visualisation!R$66)</f>
        <v>1.0436427817022448E-2</v>
      </c>
      <c r="Q53" s="2">
        <f>ABS(Visualisation!$N$66-Visualisation!S$66)</f>
        <v>1.0375148879283397E-2</v>
      </c>
      <c r="R53" s="237">
        <f>ABS(Visualisation!$N$66-Visualisation!T$66)</f>
        <v>1.5106236224060682E-2</v>
      </c>
    </row>
    <row r="54" spans="1:18">
      <c r="A54" s="59" t="s">
        <v>70</v>
      </c>
      <c r="B54" s="159" t="s">
        <v>83</v>
      </c>
      <c r="C54" s="2">
        <f>ABS(Visualisation!$O$66-Visualisation!E$66)</f>
        <v>3.3112057637577075E-3</v>
      </c>
      <c r="D54" s="2">
        <f>ABS(Visualisation!$O$66-Visualisation!F$66)</f>
        <v>3.9636151784473439E-3</v>
      </c>
      <c r="E54" s="2">
        <f>ABS(Visualisation!$O$66-Visualisation!G$66)</f>
        <v>7.2532507098254095E-3</v>
      </c>
      <c r="F54" s="2">
        <f>ABS(Visualisation!$O$66-Visualisation!H$66)</f>
        <v>5.9599978512870633E-3</v>
      </c>
      <c r="G54" s="2">
        <f>ABS(Visualisation!$O$66-Visualisation!I$66)</f>
        <v>7.9640535624065922E-3</v>
      </c>
      <c r="H54" s="2">
        <f>ABS(Visualisation!$O$66-Visualisation!J$66)</f>
        <v>1.0950761957807337E-2</v>
      </c>
      <c r="I54" s="2">
        <f>ABS(Visualisation!$O$66-Visualisation!K$66)</f>
        <v>1.6262542479041825E-2</v>
      </c>
      <c r="J54" s="2">
        <f>ABS(Visualisation!$O$66-Visualisation!L$66)</f>
        <v>1.7354615939066093E-2</v>
      </c>
      <c r="K54" s="2">
        <f>ABS(Visualisation!$O$66-Visualisation!M$66)</f>
        <v>1.5153878067653587E-2</v>
      </c>
      <c r="L54" s="2">
        <f>ABS(Visualisation!$O$66-Visualisation!N$66)</f>
        <v>3.2828874592580326E-4</v>
      </c>
      <c r="M54" s="2"/>
      <c r="N54" s="2">
        <f>ABS(Visualisation!$O$66-Visualisation!P$66)</f>
        <v>1.4939417472642769E-3</v>
      </c>
      <c r="O54" s="2">
        <f>ABS(Visualisation!$O$66-Visualisation!Q$66)</f>
        <v>0.11367380273948477</v>
      </c>
      <c r="P54" s="2">
        <f>ABS(Visualisation!$O$66-Visualisation!R$66)</f>
        <v>1.0764716562948251E-2</v>
      </c>
      <c r="Q54" s="2">
        <f>ABS(Visualisation!$O$66-Visualisation!S$66)</f>
        <v>1.07034376252092E-2</v>
      </c>
      <c r="R54" s="237">
        <f>ABS(Visualisation!$O$66-Visualisation!T$66)</f>
        <v>1.5434524969986485E-2</v>
      </c>
    </row>
    <row r="55" spans="1:18">
      <c r="A55" s="59" t="s">
        <v>338</v>
      </c>
      <c r="B55" s="159" t="s">
        <v>84</v>
      </c>
      <c r="C55" s="2">
        <f>ABS(Visualisation!$P$66-Visualisation!E$66)</f>
        <v>1.8172640164934306E-3</v>
      </c>
      <c r="D55" s="2">
        <f>ABS(Visualisation!$P$66-Visualisation!F$66)</f>
        <v>2.469673431183067E-3</v>
      </c>
      <c r="E55" s="2">
        <f>ABS(Visualisation!$P$66-Visualisation!G$66)</f>
        <v>5.7593089625611327E-3</v>
      </c>
      <c r="F55" s="2">
        <f>ABS(Visualisation!$P$66-Visualisation!H$66)</f>
        <v>4.4660561040227864E-3</v>
      </c>
      <c r="G55" s="2">
        <f>ABS(Visualisation!$P$66-Visualisation!I$66)</f>
        <v>6.4701118151423154E-3</v>
      </c>
      <c r="H55" s="2">
        <f>ABS(Visualisation!$P$66-Visualisation!J$66)</f>
        <v>9.4568202105430599E-3</v>
      </c>
      <c r="I55" s="2">
        <f>ABS(Visualisation!$P$66-Visualisation!K$66)</f>
        <v>1.7756484226306102E-2</v>
      </c>
      <c r="J55" s="2">
        <f>ABS(Visualisation!$P$66-Visualisation!L$66)</f>
        <v>1.8848557686330369E-2</v>
      </c>
      <c r="K55" s="2">
        <f>ABS(Visualisation!$P$66-Visualisation!M$66)</f>
        <v>1.6647819814917864E-2</v>
      </c>
      <c r="L55" s="2">
        <f>ABS(Visualisation!$P$66-Visualisation!N$66)</f>
        <v>1.1656530013384736E-3</v>
      </c>
      <c r="M55" s="2">
        <f>ABS(Visualisation!$P$66-Visualisation!O$66)</f>
        <v>1.4939417472642769E-3</v>
      </c>
      <c r="N55" s="2"/>
      <c r="O55" s="2">
        <f>ABS(Visualisation!$P$66-Visualisation!Q$66)</f>
        <v>0.11516774448674905</v>
      </c>
      <c r="P55" s="2">
        <f>ABS(Visualisation!$P$66-Visualisation!R$66)</f>
        <v>9.2707748156839742E-3</v>
      </c>
      <c r="Q55" s="2">
        <f>ABS(Visualisation!$P$66-Visualisation!S$66)</f>
        <v>9.2094958779449232E-3</v>
      </c>
      <c r="R55" s="237">
        <f>ABS(Visualisation!$P$66-Visualisation!T$66)</f>
        <v>1.3940583222722208E-2</v>
      </c>
    </row>
    <row r="56" spans="1:18">
      <c r="A56" s="59" t="s">
        <v>89</v>
      </c>
      <c r="B56" s="159" t="s">
        <v>85</v>
      </c>
      <c r="C56" s="2">
        <f>ABS(Visualisation!$Q$66-Visualisation!E$66)</f>
        <v>0.11698500850324248</v>
      </c>
      <c r="D56" s="2">
        <f>ABS(Visualisation!$Q$66-Visualisation!F$66)</f>
        <v>0.11763741791793211</v>
      </c>
      <c r="E56" s="2">
        <f>ABS(Visualisation!$Q$66-Visualisation!G$66)</f>
        <v>0.12092705344931018</v>
      </c>
      <c r="F56" s="2">
        <f>ABS(Visualisation!$Q$66-Visualisation!H$66)</f>
        <v>0.11963380059077183</v>
      </c>
      <c r="G56" s="2">
        <f>ABS(Visualisation!$Q$66-Visualisation!I$66)</f>
        <v>0.12163785630189136</v>
      </c>
      <c r="H56" s="2">
        <f>ABS(Visualisation!$Q$66-Visualisation!J$66)</f>
        <v>0.12462456469729211</v>
      </c>
      <c r="I56" s="2">
        <f>ABS(Visualisation!$Q$66-Visualisation!K$66)</f>
        <v>9.7411260260442945E-2</v>
      </c>
      <c r="J56" s="2">
        <f>ABS(Visualisation!$Q$66-Visualisation!L$66)</f>
        <v>9.6319186800418677E-2</v>
      </c>
      <c r="K56" s="2">
        <f>ABS(Visualisation!$Q$66-Visualisation!M$66)</f>
        <v>9.8519924671831183E-2</v>
      </c>
      <c r="L56" s="2">
        <f>ABS(Visualisation!$Q$66-Visualisation!N$66)</f>
        <v>0.11400209148541057</v>
      </c>
      <c r="M56" s="2">
        <f>ABS(Visualisation!$Q$66-Visualisation!O$66)</f>
        <v>0.11367380273948477</v>
      </c>
      <c r="N56" s="2">
        <f>ABS(Visualisation!$Q$66-Visualisation!P$66)</f>
        <v>0.11516774448674905</v>
      </c>
      <c r="O56" s="2"/>
      <c r="P56" s="2">
        <f>ABS(Visualisation!$Q$66-Visualisation!R$66)</f>
        <v>0.12443851930243302</v>
      </c>
      <c r="Q56" s="2">
        <f>ABS(Visualisation!$Q$66-Visualisation!S$66)</f>
        <v>0.12437724036469397</v>
      </c>
      <c r="R56" s="237">
        <f>ABS(Visualisation!$Q$66-Visualisation!T$66)</f>
        <v>0.12910832770947125</v>
      </c>
    </row>
    <row r="57" spans="1:18">
      <c r="A57" s="59" t="s">
        <v>88</v>
      </c>
      <c r="B57" s="159" t="s">
        <v>303</v>
      </c>
      <c r="C57" s="2">
        <f>ABS(Visualisation!$R$66-Visualisation!E$66)</f>
        <v>7.4535107991905436E-3</v>
      </c>
      <c r="D57" s="2">
        <f>ABS(Visualisation!$R$66-Visualisation!F$66)</f>
        <v>6.8011013845009072E-3</v>
      </c>
      <c r="E57" s="2">
        <f>ABS(Visualisation!$R$66-Visualisation!G$66)</f>
        <v>3.5114658531228415E-3</v>
      </c>
      <c r="F57" s="2">
        <f>ABS(Visualisation!$R$66-Visualisation!H$66)</f>
        <v>4.8047187116611878E-3</v>
      </c>
      <c r="G57" s="2">
        <f>ABS(Visualisation!$R$66-Visualisation!I$66)</f>
        <v>2.8006630005416588E-3</v>
      </c>
      <c r="H57" s="2">
        <f>ABS(Visualisation!$R$66-Visualisation!J$66)</f>
        <v>1.8604539485908567E-4</v>
      </c>
      <c r="I57" s="2">
        <f>ABS(Visualisation!$R$66-Visualisation!K$66)</f>
        <v>2.7027259041990076E-2</v>
      </c>
      <c r="J57" s="2">
        <f>ABS(Visualisation!$R$66-Visualisation!L$66)</f>
        <v>2.8119332502014344E-2</v>
      </c>
      <c r="K57" s="2">
        <f>ABS(Visualisation!$R$66-Visualisation!M$66)</f>
        <v>2.5918594630601838E-2</v>
      </c>
      <c r="L57" s="2">
        <f>ABS(Visualisation!$R$66-Visualisation!N$66)</f>
        <v>1.0436427817022448E-2</v>
      </c>
      <c r="M57" s="2">
        <f>ABS(Visualisation!$R$66-Visualisation!O$66)</f>
        <v>1.0764716562948251E-2</v>
      </c>
      <c r="N57" s="2">
        <f>ABS(Visualisation!$R$66-Visualisation!P$66)</f>
        <v>9.2707748156839742E-3</v>
      </c>
      <c r="O57" s="2">
        <f>ABS(Visualisation!$R$66-Visualisation!Q$66)</f>
        <v>0.12443851930243302</v>
      </c>
      <c r="P57" s="2"/>
      <c r="Q57" s="2">
        <f>ABS(Visualisation!$R$66-Visualisation!S$66)</f>
        <v>6.127893773905102E-5</v>
      </c>
      <c r="R57" s="237">
        <f>ABS(Visualisation!$R$66-Visualisation!T$66)</f>
        <v>4.669808407038234E-3</v>
      </c>
    </row>
    <row r="58" spans="1:18">
      <c r="A58" s="59" t="s">
        <v>87</v>
      </c>
      <c r="B58" s="159" t="s">
        <v>324</v>
      </c>
      <c r="C58" s="2">
        <f>ABS(Visualisation!$S$66-Visualisation!E$66)</f>
        <v>7.3922318614514926E-3</v>
      </c>
      <c r="D58" s="2">
        <f>ABS(Visualisation!$S$66-Visualisation!F$66)</f>
        <v>6.7398224467618562E-3</v>
      </c>
      <c r="E58" s="2">
        <f>ABS(Visualisation!$S$66-Visualisation!G$66)</f>
        <v>3.4501869153837905E-3</v>
      </c>
      <c r="F58" s="2">
        <f>ABS(Visualisation!$S$66-Visualisation!H$66)</f>
        <v>4.7434397739221368E-3</v>
      </c>
      <c r="G58" s="2">
        <f>ABS(Visualisation!$S$66-Visualisation!I$66)</f>
        <v>2.7393840628026078E-3</v>
      </c>
      <c r="H58" s="2">
        <f>ABS(Visualisation!$S$66-Visualisation!J$66)</f>
        <v>2.4732433259813669E-4</v>
      </c>
      <c r="I58" s="2">
        <f>ABS(Visualisation!$S$66-Visualisation!K$66)</f>
        <v>2.6965980104251025E-2</v>
      </c>
      <c r="J58" s="2">
        <f>ABS(Visualisation!$S$66-Visualisation!L$66)</f>
        <v>2.8058053564275293E-2</v>
      </c>
      <c r="K58" s="2">
        <f>ABS(Visualisation!$S$66-Visualisation!M$66)</f>
        <v>2.5857315692862787E-2</v>
      </c>
      <c r="L58" s="2">
        <f>ABS(Visualisation!$S$66-Visualisation!N$66)</f>
        <v>1.0375148879283397E-2</v>
      </c>
      <c r="M58" s="2">
        <f>ABS(Visualisation!$S$66-Visualisation!O$66)</f>
        <v>1.07034376252092E-2</v>
      </c>
      <c r="N58" s="2">
        <f>ABS(Visualisation!$S$66-Visualisation!P$66)</f>
        <v>9.2094958779449232E-3</v>
      </c>
      <c r="O58" s="2">
        <f>ABS(Visualisation!$S$66-Visualisation!Q$66)</f>
        <v>0.12437724036469397</v>
      </c>
      <c r="P58" s="2">
        <f>ABS(Visualisation!$S$66-Visualisation!R$66)</f>
        <v>6.127893773905102E-5</v>
      </c>
      <c r="Q58" s="2"/>
      <c r="R58" s="237">
        <f>ABS(Visualisation!$S$66-Visualisation!T$66)</f>
        <v>4.731087344777285E-3</v>
      </c>
    </row>
    <row r="59" spans="1:18">
      <c r="A59" s="59" t="s">
        <v>131</v>
      </c>
      <c r="B59" s="159" t="s">
        <v>123</v>
      </c>
      <c r="C59" s="221">
        <f>ABS(Visualisation!$T$66-Visualisation!E$66)</f>
        <v>1.2123319206228778E-2</v>
      </c>
      <c r="D59" s="221">
        <f>ABS(Visualisation!$T$66-Visualisation!F$66)</f>
        <v>1.1470909791539141E-2</v>
      </c>
      <c r="E59" s="221">
        <f>ABS(Visualisation!$T$66-Visualisation!G$66)</f>
        <v>8.1812742601610755E-3</v>
      </c>
      <c r="F59" s="221">
        <f>ABS(Visualisation!$T$66-Visualisation!H$66)</f>
        <v>9.4745271186994218E-3</v>
      </c>
      <c r="G59" s="221">
        <f>ABS(Visualisation!$T$66-Visualisation!I$66)</f>
        <v>7.4704714075798928E-3</v>
      </c>
      <c r="H59" s="221">
        <f>ABS(Visualisation!$T$66-Visualisation!J$66)</f>
        <v>4.4837630121791483E-3</v>
      </c>
      <c r="I59" s="221">
        <f>ABS(Visualisation!$T$66-Visualisation!K$66)</f>
        <v>3.169706744902831E-2</v>
      </c>
      <c r="J59" s="221">
        <f>ABS(Visualisation!$T$66-Visualisation!L$66)</f>
        <v>3.2789140909052578E-2</v>
      </c>
      <c r="K59" s="221">
        <f>ABS(Visualisation!$T$66-Visualisation!M$66)</f>
        <v>3.0588403037640072E-2</v>
      </c>
      <c r="L59" s="221">
        <f>ABS(Visualisation!$T$66-Visualisation!N$66)</f>
        <v>1.5106236224060682E-2</v>
      </c>
      <c r="M59" s="221">
        <f>ABS(Visualisation!$T$66-Visualisation!O$66)</f>
        <v>1.5434524969986485E-2</v>
      </c>
      <c r="N59" s="221">
        <f>ABS(Visualisation!$T$66-Visualisation!P$66)</f>
        <v>1.3940583222722208E-2</v>
      </c>
      <c r="O59" s="221">
        <f>ABS(Visualisation!$T$66-Visualisation!Q$66)</f>
        <v>0.12910832770947125</v>
      </c>
      <c r="P59" s="221">
        <f>ABS(Visualisation!$T$66-Visualisation!R$66)</f>
        <v>4.669808407038234E-3</v>
      </c>
      <c r="Q59" s="221">
        <f>ABS(Visualisation!$T$66-Visualisation!S$66)</f>
        <v>4.731087344777285E-3</v>
      </c>
      <c r="R59" s="238"/>
    </row>
    <row r="66" spans="1:21" ht="15.75">
      <c r="A66" s="59">
        <v>67</v>
      </c>
      <c r="B66" s="160" t="s">
        <v>106</v>
      </c>
      <c r="C66" t="s">
        <v>45</v>
      </c>
      <c r="D66" t="s">
        <v>302</v>
      </c>
      <c r="E66" t="s">
        <v>293</v>
      </c>
      <c r="F66" t="s">
        <v>46</v>
      </c>
      <c r="G66" t="s">
        <v>250</v>
      </c>
      <c r="H66" t="s">
        <v>203</v>
      </c>
      <c r="I66" t="s">
        <v>128</v>
      </c>
      <c r="J66" t="s">
        <v>73</v>
      </c>
      <c r="K66" t="s">
        <v>72</v>
      </c>
      <c r="L66" t="s">
        <v>71</v>
      </c>
      <c r="M66" t="s">
        <v>70</v>
      </c>
      <c r="N66" t="s">
        <v>338</v>
      </c>
      <c r="O66" t="s">
        <v>89</v>
      </c>
      <c r="P66" t="s">
        <v>88</v>
      </c>
      <c r="Q66" t="s">
        <v>87</v>
      </c>
      <c r="R66" t="s">
        <v>129</v>
      </c>
    </row>
    <row r="67" spans="1:21">
      <c r="B67" s="161" t="s">
        <v>118</v>
      </c>
      <c r="C67" s="181" t="s">
        <v>42</v>
      </c>
      <c r="D67" s="155" t="s">
        <v>43</v>
      </c>
      <c r="E67" s="155" t="s">
        <v>44</v>
      </c>
      <c r="F67" s="155" t="s">
        <v>334</v>
      </c>
      <c r="G67" s="155" t="s">
        <v>161</v>
      </c>
      <c r="H67" s="155" t="s">
        <v>162</v>
      </c>
      <c r="I67" s="155" t="s">
        <v>56</v>
      </c>
      <c r="J67" s="155" t="s">
        <v>57</v>
      </c>
      <c r="K67" s="155" t="s">
        <v>58</v>
      </c>
      <c r="L67" s="155" t="s">
        <v>306</v>
      </c>
      <c r="M67" s="155" t="s">
        <v>307</v>
      </c>
      <c r="N67" s="155" t="s">
        <v>308</v>
      </c>
      <c r="O67" s="155" t="s">
        <v>309</v>
      </c>
      <c r="P67" s="155" t="s">
        <v>310</v>
      </c>
      <c r="Q67" s="155" t="s">
        <v>311</v>
      </c>
      <c r="R67" s="155" t="s">
        <v>205</v>
      </c>
    </row>
    <row r="68" spans="1:21">
      <c r="A68" s="59" t="s">
        <v>130</v>
      </c>
      <c r="B68" s="159" t="s">
        <v>230</v>
      </c>
      <c r="C68" s="2"/>
      <c r="D68" s="2">
        <f>ABS(Visualisation!$E$67-Visualisation!F$67)</f>
        <v>1.6611110929780348E-4</v>
      </c>
      <c r="E68" s="2">
        <f>ABS(Visualisation!$E$67-Visualisation!G$67)</f>
        <v>1.9547190155250194E-4</v>
      </c>
      <c r="F68" s="2">
        <f>ABS(Visualisation!$E$67-Visualisation!H$67)</f>
        <v>3.1509522232535392E-4</v>
      </c>
      <c r="G68" s="2">
        <f>ABS(Visualisation!$E$67-Visualisation!I$67)</f>
        <v>3.4793172143475493E-4</v>
      </c>
      <c r="H68" s="2">
        <f>ABS(Visualisation!$E$67-Visualisation!J$67)</f>
        <v>4.2519527687272241E-4</v>
      </c>
      <c r="I68" s="2">
        <f>ABS(Visualisation!$E$67-Visualisation!K$67)</f>
        <v>1.172647369542637E-2</v>
      </c>
      <c r="J68" s="2">
        <f>ABS(Visualisation!$E$67-Visualisation!L$67)</f>
        <v>1.1733669774110861E-2</v>
      </c>
      <c r="K68" s="2">
        <f>ABS(Visualisation!$E$67-Visualisation!M$67)</f>
        <v>1.258542793792182E-2</v>
      </c>
      <c r="L68" s="2">
        <f>ABS(Visualisation!$E$67-Visualisation!N$67)</f>
        <v>1.5879455440515194E-3</v>
      </c>
      <c r="M68" s="2">
        <f>ABS(Visualisation!$E$67-Visualisation!O$67)</f>
        <v>1.2162625963417911E-3</v>
      </c>
      <c r="N68" s="2">
        <f>ABS(Visualisation!$E$67-Visualisation!P$67)</f>
        <v>1.7199178304681817E-4</v>
      </c>
      <c r="O68" s="2">
        <f>ABS(Visualisation!$E$67-Visualisation!Q$67)</f>
        <v>3.2705956119748511E-2</v>
      </c>
      <c r="P68" s="2">
        <f>ABS(Visualisation!$E$67-Visualisation!R$67)</f>
        <v>3.9932138932297079E-4</v>
      </c>
      <c r="Q68" s="2">
        <f>ABS(Visualisation!$E$67-Visualisation!S$67)</f>
        <v>3.6760425429577248E-4</v>
      </c>
      <c r="R68" s="237">
        <f>ABS(Visualisation!$E$67-Visualisation!T$67)</f>
        <v>1.8912544079617566E-4</v>
      </c>
      <c r="S68" s="2"/>
      <c r="T68" s="184" t="s">
        <v>113</v>
      </c>
      <c r="U68" s="184">
        <f>MIN(C68:R83)</f>
        <v>5.8806737490146865E-6</v>
      </c>
    </row>
    <row r="69" spans="1:21">
      <c r="A69" s="59" t="s">
        <v>302</v>
      </c>
      <c r="B69" s="159" t="s">
        <v>231</v>
      </c>
      <c r="C69" s="2">
        <f>ABS(Visualisation!$F$67-Visualisation!E$67)</f>
        <v>1.6611110929780348E-4</v>
      </c>
      <c r="D69" s="2"/>
      <c r="E69" s="2">
        <f>ABS(Visualisation!$F$67-Visualisation!G$67)</f>
        <v>3.6158301085030542E-4</v>
      </c>
      <c r="F69" s="2">
        <f>ABS(Visualisation!$F$67-Visualisation!H$67)</f>
        <v>4.812063316231574E-4</v>
      </c>
      <c r="G69" s="2">
        <f>ABS(Visualisation!$F$67-Visualisation!I$67)</f>
        <v>5.1404283073255841E-4</v>
      </c>
      <c r="H69" s="2">
        <f>ABS(Visualisation!$F$67-Visualisation!J$67)</f>
        <v>5.9130638617052589E-4</v>
      </c>
      <c r="I69" s="2">
        <f>ABS(Visualisation!$F$67-Visualisation!K$67)</f>
        <v>1.1892584804724174E-2</v>
      </c>
      <c r="J69" s="2">
        <f>ABS(Visualisation!$F$67-Visualisation!L$67)</f>
        <v>1.1899780883408664E-2</v>
      </c>
      <c r="K69" s="2">
        <f>ABS(Visualisation!$F$67-Visualisation!M$67)</f>
        <v>1.2751539047219623E-2</v>
      </c>
      <c r="L69" s="2">
        <f>ABS(Visualisation!$F$67-Visualisation!N$67)</f>
        <v>1.421834434753716E-3</v>
      </c>
      <c r="M69" s="2">
        <f>ABS(Visualisation!$F$67-Visualisation!O$67)</f>
        <v>1.0501514870439876E-3</v>
      </c>
      <c r="N69" s="2">
        <f>ABS(Visualisation!$F$67-Visualisation!P$67)</f>
        <v>5.8806737490146865E-6</v>
      </c>
      <c r="O69" s="2">
        <f>ABS(Visualisation!$F$67-Visualisation!Q$67)</f>
        <v>3.2872067229046315E-2</v>
      </c>
      <c r="P69" s="2">
        <f>ABS(Visualisation!$F$67-Visualisation!R$67)</f>
        <v>5.6543249862077427E-4</v>
      </c>
      <c r="Q69" s="2">
        <f>ABS(Visualisation!$F$67-Visualisation!S$67)</f>
        <v>5.3371536359357596E-4</v>
      </c>
      <c r="R69" s="237">
        <f>ABS(Visualisation!$F$67-Visualisation!T$67)</f>
        <v>2.3014331498372176E-5</v>
      </c>
      <c r="S69" s="2"/>
      <c r="T69" s="184" t="s">
        <v>114</v>
      </c>
      <c r="U69" s="184">
        <f>MAX(C68:R83)</f>
        <v>3.429390166380003E-2</v>
      </c>
    </row>
    <row r="70" spans="1:21">
      <c r="A70" s="59" t="s">
        <v>293</v>
      </c>
      <c r="B70" s="159" t="s">
        <v>232</v>
      </c>
      <c r="C70" s="2">
        <f>ABS(Visualisation!$G$67-Visualisation!E$67)</f>
        <v>1.9547190155250194E-4</v>
      </c>
      <c r="D70" s="2">
        <f>ABS(Visualisation!$G$67-Visualisation!F$67)</f>
        <v>3.6158301085030542E-4</v>
      </c>
      <c r="E70" s="2"/>
      <c r="F70" s="2">
        <f>ABS(Visualisation!$G$67-Visualisation!H$67)</f>
        <v>1.1962332077285198E-4</v>
      </c>
      <c r="G70" s="2">
        <f>ABS(Visualisation!$G$67-Visualisation!I$67)</f>
        <v>1.5245981988225299E-4</v>
      </c>
      <c r="H70" s="2">
        <f>ABS(Visualisation!$G$67-Visualisation!J$67)</f>
        <v>2.2972337532022047E-4</v>
      </c>
      <c r="I70" s="2">
        <f>ABS(Visualisation!$G$67-Visualisation!K$67)</f>
        <v>1.1531001793873868E-2</v>
      </c>
      <c r="J70" s="2">
        <f>ABS(Visualisation!$G$67-Visualisation!L$67)</f>
        <v>1.1538197872558359E-2</v>
      </c>
      <c r="K70" s="2">
        <f>ABS(Visualisation!$G$67-Visualisation!M$67)</f>
        <v>1.2389956036369318E-2</v>
      </c>
      <c r="L70" s="2">
        <f>ABS(Visualisation!$G$67-Visualisation!N$67)</f>
        <v>1.7834174456040214E-3</v>
      </c>
      <c r="M70" s="2">
        <f>ABS(Visualisation!$G$67-Visualisation!O$67)</f>
        <v>1.4117344978942931E-3</v>
      </c>
      <c r="N70" s="2">
        <f>ABS(Visualisation!$G$67-Visualisation!P$67)</f>
        <v>3.6746368459932011E-4</v>
      </c>
      <c r="O70" s="2">
        <f>ABS(Visualisation!$G$67-Visualisation!Q$67)</f>
        <v>3.2510484218196009E-2</v>
      </c>
      <c r="P70" s="2">
        <f>ABS(Visualisation!$G$67-Visualisation!R$67)</f>
        <v>2.0384948777046885E-4</v>
      </c>
      <c r="Q70" s="2">
        <f>ABS(Visualisation!$G$67-Visualisation!S$67)</f>
        <v>1.7213235274327054E-4</v>
      </c>
      <c r="R70" s="237">
        <f>ABS(Visualisation!$G$67-Visualisation!T$67)</f>
        <v>3.845973423486776E-4</v>
      </c>
      <c r="S70" s="2"/>
      <c r="T70" s="242" t="s">
        <v>416</v>
      </c>
      <c r="U70" s="241">
        <f>((U69-U68)/3)+U68</f>
        <v>1.1435221003766019E-2</v>
      </c>
    </row>
    <row r="71" spans="1:21">
      <c r="A71" s="59" t="s">
        <v>46</v>
      </c>
      <c r="B71" s="159" t="s">
        <v>233</v>
      </c>
      <c r="C71" s="2">
        <f>ABS(Visualisation!$H$67-Visualisation!E$67)</f>
        <v>3.1509522232535392E-4</v>
      </c>
      <c r="D71" s="2">
        <f>ABS(Visualisation!$H$67-Visualisation!F$67)</f>
        <v>4.812063316231574E-4</v>
      </c>
      <c r="E71" s="2">
        <f>ABS(Visualisation!$H$67-Visualisation!G$67)</f>
        <v>1.1962332077285198E-4</v>
      </c>
      <c r="F71" s="2"/>
      <c r="G71" s="2">
        <f>ABS(Visualisation!$H$67-Visualisation!I$67)</f>
        <v>3.2836499109401007E-5</v>
      </c>
      <c r="H71" s="2">
        <f>ABS(Visualisation!$H$67-Visualisation!J$67)</f>
        <v>1.1010005454736849E-4</v>
      </c>
      <c r="I71" s="2">
        <f>ABS(Visualisation!$H$67-Visualisation!K$67)</f>
        <v>1.1411378473101016E-2</v>
      </c>
      <c r="J71" s="2">
        <f>ABS(Visualisation!$H$67-Visualisation!L$67)</f>
        <v>1.1418574551785507E-2</v>
      </c>
      <c r="K71" s="2">
        <f>ABS(Visualisation!$H$67-Visualisation!M$67)</f>
        <v>1.2270332715596466E-2</v>
      </c>
      <c r="L71" s="2">
        <f>ABS(Visualisation!$H$67-Visualisation!N$67)</f>
        <v>1.9030407663768734E-3</v>
      </c>
      <c r="M71" s="2">
        <f>ABS(Visualisation!$H$67-Visualisation!O$67)</f>
        <v>1.531357818667145E-3</v>
      </c>
      <c r="N71" s="2">
        <f>ABS(Visualisation!$H$67-Visualisation!P$67)</f>
        <v>4.8708700537217209E-4</v>
      </c>
      <c r="O71" s="2">
        <f>ABS(Visualisation!$H$67-Visualisation!Q$67)</f>
        <v>3.2390860897423157E-2</v>
      </c>
      <c r="P71" s="2">
        <f>ABS(Visualisation!$H$67-Visualisation!R$67)</f>
        <v>8.4226166997616869E-5</v>
      </c>
      <c r="Q71" s="2">
        <f>ABS(Visualisation!$H$67-Visualisation!S$67)</f>
        <v>5.2509031970418563E-5</v>
      </c>
      <c r="R71" s="237">
        <f>ABS(Visualisation!$H$67-Visualisation!T$67)</f>
        <v>5.0422066312152958E-4</v>
      </c>
      <c r="S71" s="2"/>
    </row>
    <row r="72" spans="1:21">
      <c r="A72" s="59" t="s">
        <v>294</v>
      </c>
      <c r="B72" s="159" t="s">
        <v>234</v>
      </c>
      <c r="C72" s="2">
        <f>ABS(Visualisation!$I$67-Visualisation!E$67)</f>
        <v>3.4793172143475493E-4</v>
      </c>
      <c r="D72" s="2">
        <f>ABS(Visualisation!$I$67-Visualisation!F$67)</f>
        <v>5.1404283073255841E-4</v>
      </c>
      <c r="E72" s="2">
        <f>ABS(Visualisation!$I$67-Visualisation!G$67)</f>
        <v>1.5245981988225299E-4</v>
      </c>
      <c r="F72" s="2">
        <f>ABS(Visualisation!$I$67-Visualisation!H$67)</f>
        <v>3.2836499109401007E-5</v>
      </c>
      <c r="G72" s="2"/>
      <c r="H72" s="2">
        <f>ABS(Visualisation!$I$67-Visualisation!J$67)</f>
        <v>7.7263555437967479E-5</v>
      </c>
      <c r="I72" s="2">
        <f>ABS(Visualisation!$I$67-Visualisation!K$67)</f>
        <v>1.1378541973991615E-2</v>
      </c>
      <c r="J72" s="2">
        <f>ABS(Visualisation!$I$67-Visualisation!L$67)</f>
        <v>1.1385738052676106E-2</v>
      </c>
      <c r="K72" s="2">
        <f>ABS(Visualisation!$I$67-Visualisation!M$67)</f>
        <v>1.2237496216487065E-2</v>
      </c>
      <c r="L72" s="2">
        <f>ABS(Visualisation!$I$67-Visualisation!N$67)</f>
        <v>1.9358772654862744E-3</v>
      </c>
      <c r="M72" s="2">
        <f>ABS(Visualisation!$I$67-Visualisation!O$67)</f>
        <v>1.5641943177765461E-3</v>
      </c>
      <c r="N72" s="2">
        <f>ABS(Visualisation!$I$67-Visualisation!P$67)</f>
        <v>5.199235044815731E-4</v>
      </c>
      <c r="O72" s="2">
        <f>ABS(Visualisation!$I$67-Visualisation!Q$67)</f>
        <v>3.2358024398313756E-2</v>
      </c>
      <c r="P72" s="2">
        <f>ABS(Visualisation!$I$67-Visualisation!R$67)</f>
        <v>5.1389667888215862E-5</v>
      </c>
      <c r="Q72" s="2">
        <f>ABS(Visualisation!$I$67-Visualisation!S$67)</f>
        <v>1.9672532861017555E-5</v>
      </c>
      <c r="R72" s="237">
        <f>ABS(Visualisation!$I$67-Visualisation!T$67)</f>
        <v>5.3705716223093058E-4</v>
      </c>
      <c r="S72" s="2"/>
    </row>
    <row r="73" spans="1:21">
      <c r="A73" s="59" t="s">
        <v>203</v>
      </c>
      <c r="B73" s="159" t="s">
        <v>235</v>
      </c>
      <c r="C73" s="2">
        <f>ABS(Visualisation!$J$67-Visualisation!E$67)</f>
        <v>4.2519527687272241E-4</v>
      </c>
      <c r="D73" s="2">
        <f>ABS(Visualisation!$J$67-Visualisation!F$67)</f>
        <v>5.9130638617052589E-4</v>
      </c>
      <c r="E73" s="2">
        <f>ABS(Visualisation!$J$67-Visualisation!G$67)</f>
        <v>2.2972337532022047E-4</v>
      </c>
      <c r="F73" s="2">
        <f>ABS(Visualisation!$J$67-Visualisation!H$67)</f>
        <v>1.1010005454736849E-4</v>
      </c>
      <c r="G73" s="2">
        <f>ABS(Visualisation!$J$67-Visualisation!I$67)</f>
        <v>7.7263555437967479E-5</v>
      </c>
      <c r="H73" s="2"/>
      <c r="I73" s="2">
        <f>ABS(Visualisation!$J$67-Visualisation!K$67)</f>
        <v>1.1301278418553648E-2</v>
      </c>
      <c r="J73" s="2">
        <f>ABS(Visualisation!$J$67-Visualisation!L$67)</f>
        <v>1.1308474497238138E-2</v>
      </c>
      <c r="K73" s="2">
        <f>ABS(Visualisation!$J$67-Visualisation!M$67)</f>
        <v>1.2160232661049097E-2</v>
      </c>
      <c r="L73" s="2">
        <f>ABS(Visualisation!$J$67-Visualisation!N$67)</f>
        <v>2.0131408209242418E-3</v>
      </c>
      <c r="M73" s="2">
        <f>ABS(Visualisation!$J$67-Visualisation!O$67)</f>
        <v>1.6414578732145135E-3</v>
      </c>
      <c r="N73" s="2">
        <f>ABS(Visualisation!$J$67-Visualisation!P$67)</f>
        <v>5.9718705991954057E-4</v>
      </c>
      <c r="O73" s="2">
        <f>ABS(Visualisation!$J$67-Visualisation!Q$67)</f>
        <v>3.2280760842875789E-2</v>
      </c>
      <c r="P73" s="2">
        <f>ABS(Visualisation!$J$67-Visualisation!R$67)</f>
        <v>2.5873887549751617E-5</v>
      </c>
      <c r="Q73" s="2">
        <f>ABS(Visualisation!$J$67-Visualisation!S$67)</f>
        <v>5.7591022576949924E-5</v>
      </c>
      <c r="R73" s="237">
        <f>ABS(Visualisation!$J$67-Visualisation!T$67)</f>
        <v>6.1432071766889806E-4</v>
      </c>
      <c r="S73" s="2"/>
    </row>
    <row r="74" spans="1:21">
      <c r="A74" s="59" t="s">
        <v>128</v>
      </c>
      <c r="B74" s="159" t="s">
        <v>236</v>
      </c>
      <c r="C74" s="2">
        <f>ABS(Visualisation!$K$67-Visualisation!E$67)</f>
        <v>1.172647369542637E-2</v>
      </c>
      <c r="D74" s="2">
        <f>ABS(Visualisation!$K$67-Visualisation!F$67)</f>
        <v>1.1892584804724174E-2</v>
      </c>
      <c r="E74" s="2">
        <f>ABS(Visualisation!$K$67-Visualisation!G$67)</f>
        <v>1.1531001793873868E-2</v>
      </c>
      <c r="F74" s="2">
        <f>ABS(Visualisation!$K$67-Visualisation!H$67)</f>
        <v>1.1411378473101016E-2</v>
      </c>
      <c r="G74" s="2">
        <f>ABS(Visualisation!$K$67-Visualisation!I$67)</f>
        <v>1.1378541973991615E-2</v>
      </c>
      <c r="H74" s="2">
        <f>ABS(Visualisation!$K$67-Visualisation!J$67)</f>
        <v>1.1301278418553648E-2</v>
      </c>
      <c r="I74" s="2"/>
      <c r="J74" s="2">
        <f>ABS(Visualisation!$K$67-Visualisation!L$67)</f>
        <v>7.196078684490459E-6</v>
      </c>
      <c r="K74" s="2">
        <f>ABS(Visualisation!$K$67-Visualisation!M$67)</f>
        <v>8.5895424249544938E-4</v>
      </c>
      <c r="L74" s="2">
        <f>ABS(Visualisation!$K$67-Visualisation!N$67)</f>
        <v>1.331441923947789E-2</v>
      </c>
      <c r="M74" s="2">
        <f>ABS(Visualisation!$K$67-Visualisation!O$67)</f>
        <v>1.2942736291768162E-2</v>
      </c>
      <c r="N74" s="2">
        <f>ABS(Visualisation!$K$67-Visualisation!P$67)</f>
        <v>1.1898465478473189E-2</v>
      </c>
      <c r="O74" s="2">
        <f>ABS(Visualisation!$K$67-Visualisation!Q$67)</f>
        <v>2.0979482424322141E-2</v>
      </c>
      <c r="P74" s="2">
        <f>ABS(Visualisation!$K$67-Visualisation!R$67)</f>
        <v>1.13271523061034E-2</v>
      </c>
      <c r="Q74" s="2">
        <f>ABS(Visualisation!$K$67-Visualisation!S$67)</f>
        <v>1.1358869441130598E-2</v>
      </c>
      <c r="R74" s="237">
        <f>ABS(Visualisation!$K$67-Visualisation!T$67)</f>
        <v>1.1915599136222546E-2</v>
      </c>
      <c r="S74" s="2"/>
    </row>
    <row r="75" spans="1:21">
      <c r="A75" s="59" t="s">
        <v>73</v>
      </c>
      <c r="B75" s="159" t="s">
        <v>290</v>
      </c>
      <c r="C75" s="2">
        <f>ABS(Visualisation!$L$67-Visualisation!E$67)</f>
        <v>1.1733669774110861E-2</v>
      </c>
      <c r="D75" s="2">
        <f>ABS(Visualisation!$L$67-Visualisation!F$67)</f>
        <v>1.1899780883408664E-2</v>
      </c>
      <c r="E75" s="2">
        <f>ABS(Visualisation!$L$67-Visualisation!G$67)</f>
        <v>1.1538197872558359E-2</v>
      </c>
      <c r="F75" s="2">
        <f>ABS(Visualisation!$L$67-Visualisation!H$67)</f>
        <v>1.1418574551785507E-2</v>
      </c>
      <c r="G75" s="2">
        <f>ABS(Visualisation!$L$67-Visualisation!I$67)</f>
        <v>1.1385738052676106E-2</v>
      </c>
      <c r="H75" s="2">
        <f>ABS(Visualisation!$L$67-Visualisation!J$67)</f>
        <v>1.1308474497238138E-2</v>
      </c>
      <c r="I75" s="2">
        <f>ABS(Visualisation!$L$67-Visualisation!K$67)</f>
        <v>7.196078684490459E-6</v>
      </c>
      <c r="J75" s="2"/>
      <c r="K75" s="2">
        <f>ABS(Visualisation!$L$67-Visualisation!M$67)</f>
        <v>8.5175816381095892E-4</v>
      </c>
      <c r="L75" s="2">
        <f>ABS(Visualisation!$L$67-Visualisation!N$67)</f>
        <v>1.332161531816238E-2</v>
      </c>
      <c r="M75" s="2">
        <f>ABS(Visualisation!$L$67-Visualisation!O$67)</f>
        <v>1.2949932370452652E-2</v>
      </c>
      <c r="N75" s="2">
        <f>ABS(Visualisation!$L$67-Visualisation!P$67)</f>
        <v>1.1905661557157679E-2</v>
      </c>
      <c r="O75" s="2">
        <f>ABS(Visualisation!$L$67-Visualisation!Q$67)</f>
        <v>2.097228634563765E-2</v>
      </c>
      <c r="P75" s="2">
        <f>ABS(Visualisation!$L$67-Visualisation!R$67)</f>
        <v>1.133434838478789E-2</v>
      </c>
      <c r="Q75" s="2">
        <f>ABS(Visualisation!$L$67-Visualisation!S$67)</f>
        <v>1.1366065519815088E-2</v>
      </c>
      <c r="R75" s="237">
        <f>ABS(Visualisation!$L$67-Visualisation!T$67)</f>
        <v>1.1922795214907037E-2</v>
      </c>
      <c r="S75" s="2"/>
    </row>
    <row r="76" spans="1:21">
      <c r="A76" s="59" t="s">
        <v>72</v>
      </c>
      <c r="B76" s="159" t="s">
        <v>291</v>
      </c>
      <c r="C76" s="2">
        <f>ABS(Visualisation!$M$67-Visualisation!E$67)</f>
        <v>1.258542793792182E-2</v>
      </c>
      <c r="D76" s="2">
        <f>ABS(Visualisation!$M$67-Visualisation!F$67)</f>
        <v>1.2751539047219623E-2</v>
      </c>
      <c r="E76" s="2">
        <f>ABS(Visualisation!$M$67-Visualisation!G$67)</f>
        <v>1.2389956036369318E-2</v>
      </c>
      <c r="F76" s="2">
        <f>ABS(Visualisation!$M$67-Visualisation!H$67)</f>
        <v>1.2270332715596466E-2</v>
      </c>
      <c r="G76" s="2">
        <f>ABS(Visualisation!$M$67-Visualisation!I$67)</f>
        <v>1.2237496216487065E-2</v>
      </c>
      <c r="H76" s="2">
        <f>ABS(Visualisation!$M$67-Visualisation!J$67)</f>
        <v>1.2160232661049097E-2</v>
      </c>
      <c r="I76" s="2">
        <f>ABS(Visualisation!$M$67-Visualisation!K$67)</f>
        <v>8.5895424249544938E-4</v>
      </c>
      <c r="J76" s="2">
        <f>ABS(Visualisation!$M$67-Visualisation!L$67)</f>
        <v>8.5175816381095892E-4</v>
      </c>
      <c r="K76" s="2"/>
      <c r="L76" s="2">
        <f>ABS(Visualisation!$M$67-Visualisation!N$67)</f>
        <v>1.4173373481973339E-2</v>
      </c>
      <c r="M76" s="2">
        <f>ABS(Visualisation!$M$67-Visualisation!O$67)</f>
        <v>1.3801690534263611E-2</v>
      </c>
      <c r="N76" s="2">
        <f>ABS(Visualisation!$M$67-Visualisation!P$67)</f>
        <v>1.2757419720968638E-2</v>
      </c>
      <c r="O76" s="2">
        <f>ABS(Visualisation!$M$67-Visualisation!Q$67)</f>
        <v>2.0120528181826691E-2</v>
      </c>
      <c r="P76" s="2">
        <f>ABS(Visualisation!$M$67-Visualisation!R$67)</f>
        <v>1.2186106548598849E-2</v>
      </c>
      <c r="Q76" s="2">
        <f>ABS(Visualisation!$M$67-Visualisation!S$67)</f>
        <v>1.2217823683626047E-2</v>
      </c>
      <c r="R76" s="237">
        <f>ABS(Visualisation!$M$67-Visualisation!T$67)</f>
        <v>1.2774553378717995E-2</v>
      </c>
      <c r="S76" s="2"/>
    </row>
    <row r="77" spans="1:21">
      <c r="A77" s="59" t="s">
        <v>71</v>
      </c>
      <c r="B77" s="159" t="s">
        <v>292</v>
      </c>
      <c r="C77" s="2">
        <f>ABS(Visualisation!$N$67-Visualisation!E$67)</f>
        <v>1.5879455440515194E-3</v>
      </c>
      <c r="D77" s="2">
        <f>ABS(Visualisation!$N$67-Visualisation!F$67)</f>
        <v>1.421834434753716E-3</v>
      </c>
      <c r="E77" s="2">
        <f>ABS(Visualisation!$N$67-Visualisation!G$67)</f>
        <v>1.7834174456040214E-3</v>
      </c>
      <c r="F77" s="2">
        <f>ABS(Visualisation!$N$67-Visualisation!H$67)</f>
        <v>1.9030407663768734E-3</v>
      </c>
      <c r="G77" s="2">
        <f>ABS(Visualisation!$N$67-Visualisation!I$67)</f>
        <v>1.9358772654862744E-3</v>
      </c>
      <c r="H77" s="2">
        <f>ABS(Visualisation!$N$67-Visualisation!J$67)</f>
        <v>2.0131408209242418E-3</v>
      </c>
      <c r="I77" s="2">
        <f>ABS(Visualisation!$N$67-Visualisation!K$67)</f>
        <v>1.331441923947789E-2</v>
      </c>
      <c r="J77" s="2">
        <f>ABS(Visualisation!$N$67-Visualisation!L$67)</f>
        <v>1.332161531816238E-2</v>
      </c>
      <c r="K77" s="2">
        <f>ABS(Visualisation!$N$67-Visualisation!M$67)</f>
        <v>1.4173373481973339E-2</v>
      </c>
      <c r="L77" s="2"/>
      <c r="M77" s="2">
        <f>ABS(Visualisation!$N$67-Visualisation!O$67)</f>
        <v>3.7168294770972832E-4</v>
      </c>
      <c r="N77" s="2">
        <f>ABS(Visualisation!$N$67-Visualisation!P$67)</f>
        <v>1.4159537610047013E-3</v>
      </c>
      <c r="O77" s="2">
        <f>ABS(Visualisation!$N$67-Visualisation!Q$67)</f>
        <v>3.429390166380003E-2</v>
      </c>
      <c r="P77" s="2">
        <f>ABS(Visualisation!$N$67-Visualisation!R$67)</f>
        <v>1.9872669333744902E-3</v>
      </c>
      <c r="Q77" s="2">
        <f>ABS(Visualisation!$N$67-Visualisation!S$67)</f>
        <v>1.9555497983472919E-3</v>
      </c>
      <c r="R77" s="237">
        <f>ABS(Visualisation!$N$67-Visualisation!T$67)</f>
        <v>1.3988201032553438E-3</v>
      </c>
      <c r="S77" s="2"/>
    </row>
    <row r="78" spans="1:21">
      <c r="A78" s="59" t="s">
        <v>70</v>
      </c>
      <c r="B78" s="159" t="s">
        <v>83</v>
      </c>
      <c r="C78" s="2">
        <f>ABS(Visualisation!$O$67-Visualisation!E$67)</f>
        <v>1.2162625963417911E-3</v>
      </c>
      <c r="D78" s="2">
        <f>ABS(Visualisation!$O$67-Visualisation!F$67)</f>
        <v>1.0501514870439876E-3</v>
      </c>
      <c r="E78" s="2">
        <f>ABS(Visualisation!$O$67-Visualisation!G$67)</f>
        <v>1.4117344978942931E-3</v>
      </c>
      <c r="F78" s="2">
        <f>ABS(Visualisation!$O$67-Visualisation!H$67)</f>
        <v>1.531357818667145E-3</v>
      </c>
      <c r="G78" s="2">
        <f>ABS(Visualisation!$O$67-Visualisation!I$67)</f>
        <v>1.5641943177765461E-3</v>
      </c>
      <c r="H78" s="2">
        <f>ABS(Visualisation!$O$67-Visualisation!J$67)</f>
        <v>1.6414578732145135E-3</v>
      </c>
      <c r="I78" s="2">
        <f>ABS(Visualisation!$O$67-Visualisation!K$67)</f>
        <v>1.2942736291768162E-2</v>
      </c>
      <c r="J78" s="2">
        <f>ABS(Visualisation!$O$67-Visualisation!L$67)</f>
        <v>1.2949932370452652E-2</v>
      </c>
      <c r="K78" s="2">
        <f>ABS(Visualisation!$O$67-Visualisation!M$67)</f>
        <v>1.3801690534263611E-2</v>
      </c>
      <c r="L78" s="2">
        <f>ABS(Visualisation!$O$67-Visualisation!N$67)</f>
        <v>3.7168294770972832E-4</v>
      </c>
      <c r="M78" s="2"/>
      <c r="N78" s="2">
        <f>ABS(Visualisation!$O$67-Visualisation!P$67)</f>
        <v>1.044270813294973E-3</v>
      </c>
      <c r="O78" s="2">
        <f>ABS(Visualisation!$O$67-Visualisation!Q$67)</f>
        <v>3.3922218716090302E-2</v>
      </c>
      <c r="P78" s="2">
        <f>ABS(Visualisation!$O$67-Visualisation!R$67)</f>
        <v>1.6155839856647619E-3</v>
      </c>
      <c r="Q78" s="2">
        <f>ABS(Visualisation!$O$67-Visualisation!S$67)</f>
        <v>1.5838668506375636E-3</v>
      </c>
      <c r="R78" s="237">
        <f>ABS(Visualisation!$O$67-Visualisation!T$67)</f>
        <v>1.0271371555456155E-3</v>
      </c>
      <c r="S78" s="2"/>
    </row>
    <row r="79" spans="1:21">
      <c r="A79" s="59" t="s">
        <v>338</v>
      </c>
      <c r="B79" s="159" t="s">
        <v>84</v>
      </c>
      <c r="C79" s="2">
        <f>ABS(Visualisation!$P$67-Visualisation!E$67)</f>
        <v>1.7199178304681817E-4</v>
      </c>
      <c r="D79" s="2">
        <f>ABS(Visualisation!$P$67-Visualisation!F$67)</f>
        <v>5.8806737490146865E-6</v>
      </c>
      <c r="E79" s="2">
        <f>ABS(Visualisation!$P$67-Visualisation!G$67)</f>
        <v>3.6746368459932011E-4</v>
      </c>
      <c r="F79" s="2">
        <f>ABS(Visualisation!$P$67-Visualisation!H$67)</f>
        <v>4.8708700537217209E-4</v>
      </c>
      <c r="G79" s="2">
        <f>ABS(Visualisation!$P$67-Visualisation!I$67)</f>
        <v>5.199235044815731E-4</v>
      </c>
      <c r="H79" s="2">
        <f>ABS(Visualisation!$P$67-Visualisation!J$67)</f>
        <v>5.9718705991954057E-4</v>
      </c>
      <c r="I79" s="2">
        <f>ABS(Visualisation!$P$67-Visualisation!K$67)</f>
        <v>1.1898465478473189E-2</v>
      </c>
      <c r="J79" s="2">
        <f>ABS(Visualisation!$P$67-Visualisation!L$67)</f>
        <v>1.1905661557157679E-2</v>
      </c>
      <c r="K79" s="2">
        <f>ABS(Visualisation!$P$67-Visualisation!M$67)</f>
        <v>1.2757419720968638E-2</v>
      </c>
      <c r="L79" s="2">
        <f>ABS(Visualisation!$P$67-Visualisation!N$67)</f>
        <v>1.4159537610047013E-3</v>
      </c>
      <c r="M79" s="2">
        <f>ABS(Visualisation!$P$67-Visualisation!O$67)</f>
        <v>1.044270813294973E-3</v>
      </c>
      <c r="N79" s="2"/>
      <c r="O79" s="2">
        <f>ABS(Visualisation!$P$67-Visualisation!Q$67)</f>
        <v>3.2877947902795329E-2</v>
      </c>
      <c r="P79" s="2">
        <f>ABS(Visualisation!$P$67-Visualisation!R$67)</f>
        <v>5.7131317236978896E-4</v>
      </c>
      <c r="Q79" s="2">
        <f>ABS(Visualisation!$P$67-Visualisation!S$67)</f>
        <v>5.3959603734259065E-4</v>
      </c>
      <c r="R79" s="237">
        <f>ABS(Visualisation!$P$67-Visualisation!T$67)</f>
        <v>1.7133657749357489E-5</v>
      </c>
      <c r="S79" s="2"/>
    </row>
    <row r="80" spans="1:21">
      <c r="A80" s="59" t="s">
        <v>89</v>
      </c>
      <c r="B80" s="159" t="s">
        <v>85</v>
      </c>
      <c r="C80" s="2">
        <f>ABS(Visualisation!$Q$67-Visualisation!E$67)</f>
        <v>3.2705956119748511E-2</v>
      </c>
      <c r="D80" s="2">
        <f>ABS(Visualisation!$Q$67-Visualisation!F$67)</f>
        <v>3.2872067229046315E-2</v>
      </c>
      <c r="E80" s="2">
        <f>ABS(Visualisation!$Q$67-Visualisation!G$67)</f>
        <v>3.2510484218196009E-2</v>
      </c>
      <c r="F80" s="2">
        <f>ABS(Visualisation!$Q$67-Visualisation!H$67)</f>
        <v>3.2390860897423157E-2</v>
      </c>
      <c r="G80" s="2">
        <f>ABS(Visualisation!$Q$67-Visualisation!I$67)</f>
        <v>3.2358024398313756E-2</v>
      </c>
      <c r="H80" s="2">
        <f>ABS(Visualisation!$Q$67-Visualisation!J$67)</f>
        <v>3.2280760842875789E-2</v>
      </c>
      <c r="I80" s="2">
        <f>ABS(Visualisation!$Q$67-Visualisation!K$67)</f>
        <v>2.0979482424322141E-2</v>
      </c>
      <c r="J80" s="2">
        <f>ABS(Visualisation!$Q$67-Visualisation!L$67)</f>
        <v>2.097228634563765E-2</v>
      </c>
      <c r="K80" s="2">
        <f>ABS(Visualisation!$Q$67-Visualisation!M$67)</f>
        <v>2.0120528181826691E-2</v>
      </c>
      <c r="L80" s="2">
        <f>ABS(Visualisation!$Q$67-Visualisation!N$67)</f>
        <v>3.429390166380003E-2</v>
      </c>
      <c r="M80" s="2">
        <f>ABS(Visualisation!$Q$67-Visualisation!O$67)</f>
        <v>3.3922218716090302E-2</v>
      </c>
      <c r="N80" s="2">
        <f>ABS(Visualisation!$Q$67-Visualisation!P$67)</f>
        <v>3.2877947902795329E-2</v>
      </c>
      <c r="O80" s="2"/>
      <c r="P80" s="2">
        <f>ABS(Visualisation!$Q$67-Visualisation!R$67)</f>
        <v>3.230663473042554E-2</v>
      </c>
      <c r="Q80" s="2">
        <f>ABS(Visualisation!$Q$67-Visualisation!S$67)</f>
        <v>3.2338351865452739E-2</v>
      </c>
      <c r="R80" s="237">
        <f>ABS(Visualisation!$Q$67-Visualisation!T$67)</f>
        <v>3.2895081560544687E-2</v>
      </c>
      <c r="S80" s="2"/>
    </row>
    <row r="81" spans="1:21">
      <c r="A81" s="59" t="s">
        <v>88</v>
      </c>
      <c r="B81" s="159" t="s">
        <v>303</v>
      </c>
      <c r="C81" s="2">
        <f>ABS(Visualisation!$R$67-Visualisation!E$67)</f>
        <v>3.9932138932297079E-4</v>
      </c>
      <c r="D81" s="2">
        <f>ABS(Visualisation!$R$67-Visualisation!F$67)</f>
        <v>5.6543249862077427E-4</v>
      </c>
      <c r="E81" s="2">
        <f>ABS(Visualisation!$R$67-Visualisation!G$67)</f>
        <v>2.0384948777046885E-4</v>
      </c>
      <c r="F81" s="2">
        <f>ABS(Visualisation!$R$67-Visualisation!H$67)</f>
        <v>8.4226166997616869E-5</v>
      </c>
      <c r="G81" s="2">
        <f>ABS(Visualisation!$R$67-Visualisation!I$67)</f>
        <v>5.1389667888215862E-5</v>
      </c>
      <c r="H81" s="2">
        <f>ABS(Visualisation!$R$67-Visualisation!J$67)</f>
        <v>2.5873887549751617E-5</v>
      </c>
      <c r="I81" s="2">
        <f>ABS(Visualisation!$R$67-Visualisation!K$67)</f>
        <v>1.13271523061034E-2</v>
      </c>
      <c r="J81" s="2">
        <f>ABS(Visualisation!$R$67-Visualisation!L$67)</f>
        <v>1.133434838478789E-2</v>
      </c>
      <c r="K81" s="2">
        <f>ABS(Visualisation!$R$67-Visualisation!M$67)</f>
        <v>1.2186106548598849E-2</v>
      </c>
      <c r="L81" s="2">
        <f>ABS(Visualisation!$R$67-Visualisation!N$67)</f>
        <v>1.9872669333744902E-3</v>
      </c>
      <c r="M81" s="2">
        <f>ABS(Visualisation!$R$67-Visualisation!O$67)</f>
        <v>1.6155839856647619E-3</v>
      </c>
      <c r="N81" s="2">
        <f>ABS(Visualisation!$R$67-Visualisation!P$67)</f>
        <v>5.7131317236978896E-4</v>
      </c>
      <c r="O81" s="2">
        <f>ABS(Visualisation!$R$67-Visualisation!Q$67)</f>
        <v>3.230663473042554E-2</v>
      </c>
      <c r="P81" s="2"/>
      <c r="Q81" s="2">
        <f>ABS(Visualisation!$R$67-Visualisation!S$67)</f>
        <v>3.1717135027198307E-5</v>
      </c>
      <c r="R81" s="237">
        <f>ABS(Visualisation!$R$67-Visualisation!T$67)</f>
        <v>5.8844683011914645E-4</v>
      </c>
      <c r="S81" s="2"/>
    </row>
    <row r="82" spans="1:21">
      <c r="A82" s="59" t="s">
        <v>87</v>
      </c>
      <c r="B82" s="159" t="s">
        <v>324</v>
      </c>
      <c r="C82" s="2">
        <f>ABS(Visualisation!$S$67-Visualisation!E$67)</f>
        <v>3.6760425429577248E-4</v>
      </c>
      <c r="D82" s="2">
        <f>ABS(Visualisation!$S$67-Visualisation!F$67)</f>
        <v>5.3371536359357596E-4</v>
      </c>
      <c r="E82" s="2">
        <f>ABS(Visualisation!$S$67-Visualisation!G$67)</f>
        <v>1.7213235274327054E-4</v>
      </c>
      <c r="F82" s="2">
        <f>ABS(Visualisation!$S$67-Visualisation!H$67)</f>
        <v>5.2509031970418563E-5</v>
      </c>
      <c r="G82" s="2">
        <f>ABS(Visualisation!$S$67-Visualisation!I$67)</f>
        <v>1.9672532861017555E-5</v>
      </c>
      <c r="H82" s="2">
        <f>ABS(Visualisation!$S$67-Visualisation!J$67)</f>
        <v>5.7591022576949924E-5</v>
      </c>
      <c r="I82" s="2">
        <f>ABS(Visualisation!$S$67-Visualisation!K$67)</f>
        <v>1.1358869441130598E-2</v>
      </c>
      <c r="J82" s="2">
        <f>ABS(Visualisation!$S$67-Visualisation!L$67)</f>
        <v>1.1366065519815088E-2</v>
      </c>
      <c r="K82" s="2">
        <f>ABS(Visualisation!$S$67-Visualisation!M$67)</f>
        <v>1.2217823683626047E-2</v>
      </c>
      <c r="L82" s="2">
        <f>ABS(Visualisation!$S$67-Visualisation!N$67)</f>
        <v>1.9555497983472919E-3</v>
      </c>
      <c r="M82" s="2">
        <f>ABS(Visualisation!$S$67-Visualisation!O$67)</f>
        <v>1.5838668506375636E-3</v>
      </c>
      <c r="N82" s="2">
        <f>ABS(Visualisation!$S$67-Visualisation!P$67)</f>
        <v>5.3959603734259065E-4</v>
      </c>
      <c r="O82" s="2">
        <f>ABS(Visualisation!$S$67-Visualisation!Q$67)</f>
        <v>3.2338351865452739E-2</v>
      </c>
      <c r="P82" s="2">
        <f>ABS(Visualisation!$S$67-Visualisation!R$67)</f>
        <v>3.1717135027198307E-5</v>
      </c>
      <c r="Q82" s="2"/>
      <c r="R82" s="237">
        <f>ABS(Visualisation!$S$67-Visualisation!T$67)</f>
        <v>5.5672969509194814E-4</v>
      </c>
      <c r="S82" s="2"/>
    </row>
    <row r="83" spans="1:21">
      <c r="A83" s="59" t="s">
        <v>131</v>
      </c>
      <c r="B83" s="159" t="s">
        <v>123</v>
      </c>
      <c r="C83" s="221">
        <f>ABS(Visualisation!$T$67-Visualisation!E$67)</f>
        <v>1.8912544079617566E-4</v>
      </c>
      <c r="D83" s="221">
        <f>ABS(Visualisation!$T$67-Visualisation!F$67)</f>
        <v>2.3014331498372176E-5</v>
      </c>
      <c r="E83" s="221">
        <f>ABS(Visualisation!$T$67-Visualisation!G$67)</f>
        <v>3.845973423486776E-4</v>
      </c>
      <c r="F83" s="221">
        <f>ABS(Visualisation!$T$67-Visualisation!H$67)</f>
        <v>5.0422066312152958E-4</v>
      </c>
      <c r="G83" s="221">
        <f>ABS(Visualisation!$T$67-Visualisation!I$67)</f>
        <v>5.3705716223093058E-4</v>
      </c>
      <c r="H83" s="221">
        <f>ABS(Visualisation!$T$67-Visualisation!J$67)</f>
        <v>6.1432071766889806E-4</v>
      </c>
      <c r="I83" s="221">
        <f>ABS(Visualisation!$T$67-Visualisation!K$67)</f>
        <v>1.1915599136222546E-2</v>
      </c>
      <c r="J83" s="221">
        <f>ABS(Visualisation!$T$67-Visualisation!L$67)</f>
        <v>1.1922795214907037E-2</v>
      </c>
      <c r="K83" s="221">
        <f>ABS(Visualisation!$T$67-Visualisation!M$67)</f>
        <v>1.2774553378717995E-2</v>
      </c>
      <c r="L83" s="221">
        <f>ABS(Visualisation!$T$67-Visualisation!N$67)</f>
        <v>1.3988201032553438E-3</v>
      </c>
      <c r="M83" s="221">
        <f>ABS(Visualisation!$T$67-Visualisation!O$67)</f>
        <v>1.0271371555456155E-3</v>
      </c>
      <c r="N83" s="221">
        <f>ABS(Visualisation!$T$67-Visualisation!P$67)</f>
        <v>1.7133657749357489E-5</v>
      </c>
      <c r="O83" s="221">
        <f>ABS(Visualisation!$T$67-Visualisation!Q$67)</f>
        <v>3.2895081560544687E-2</v>
      </c>
      <c r="P83" s="221">
        <f>ABS(Visualisation!$T$67-Visualisation!R$67)</f>
        <v>5.8844683011914645E-4</v>
      </c>
      <c r="Q83" s="221">
        <f>ABS(Visualisation!$T$67-Visualisation!S$67)</f>
        <v>5.5672969509194814E-4</v>
      </c>
      <c r="R83" s="238"/>
      <c r="S83" s="2"/>
    </row>
    <row r="90" spans="1:21" ht="15.75">
      <c r="A90" s="59">
        <v>68</v>
      </c>
      <c r="B90" s="160" t="s">
        <v>108</v>
      </c>
      <c r="C90" t="s">
        <v>45</v>
      </c>
      <c r="D90" t="s">
        <v>302</v>
      </c>
      <c r="E90" t="s">
        <v>293</v>
      </c>
      <c r="F90" t="s">
        <v>46</v>
      </c>
      <c r="G90" t="s">
        <v>250</v>
      </c>
      <c r="H90" t="s">
        <v>203</v>
      </c>
      <c r="I90" t="s">
        <v>128</v>
      </c>
      <c r="J90" t="s">
        <v>73</v>
      </c>
      <c r="K90" t="s">
        <v>72</v>
      </c>
      <c r="L90" t="s">
        <v>71</v>
      </c>
      <c r="M90" t="s">
        <v>70</v>
      </c>
      <c r="N90" t="s">
        <v>338</v>
      </c>
      <c r="O90" t="s">
        <v>89</v>
      </c>
      <c r="P90" t="s">
        <v>88</v>
      </c>
      <c r="Q90" t="s">
        <v>87</v>
      </c>
      <c r="R90" t="s">
        <v>129</v>
      </c>
    </row>
    <row r="91" spans="1:21">
      <c r="B91" s="164" t="s">
        <v>107</v>
      </c>
      <c r="C91" s="181" t="s">
        <v>42</v>
      </c>
      <c r="D91" s="155" t="s">
        <v>43</v>
      </c>
      <c r="E91" s="155" t="s">
        <v>44</v>
      </c>
      <c r="F91" s="155" t="s">
        <v>334</v>
      </c>
      <c r="G91" s="155" t="s">
        <v>161</v>
      </c>
      <c r="H91" s="155" t="s">
        <v>162</v>
      </c>
      <c r="I91" s="155" t="s">
        <v>56</v>
      </c>
      <c r="J91" s="155" t="s">
        <v>57</v>
      </c>
      <c r="K91" s="155" t="s">
        <v>58</v>
      </c>
      <c r="L91" s="155" t="s">
        <v>306</v>
      </c>
      <c r="M91" s="155" t="s">
        <v>307</v>
      </c>
      <c r="N91" s="155" t="s">
        <v>308</v>
      </c>
      <c r="O91" s="155" t="s">
        <v>309</v>
      </c>
      <c r="P91" s="155" t="s">
        <v>310</v>
      </c>
      <c r="Q91" s="155" t="s">
        <v>311</v>
      </c>
      <c r="R91" s="155" t="s">
        <v>205</v>
      </c>
    </row>
    <row r="92" spans="1:21">
      <c r="A92" s="59" t="s">
        <v>130</v>
      </c>
      <c r="B92" s="159" t="s">
        <v>230</v>
      </c>
      <c r="C92" s="2"/>
      <c r="D92" s="2">
        <f>ABS(Visualisation!$E$68-Visualisation!F$68)</f>
        <v>3.0117635273466004E-2</v>
      </c>
      <c r="E92" s="2">
        <f>ABS(Visualisation!$E$68-Visualisation!G$68)</f>
        <v>0.41765114049398155</v>
      </c>
      <c r="F92" s="2">
        <f>ABS(Visualisation!$E$68-Visualisation!H$68)</f>
        <v>1.7263045700549262E-2</v>
      </c>
      <c r="G92" s="2">
        <f>ABS(Visualisation!$E$68-Visualisation!I$68)</f>
        <v>1.9068839617907507E-2</v>
      </c>
      <c r="H92" s="2">
        <f>ABS(Visualisation!$E$68-Visualisation!J$68)</f>
        <v>0.17095705058861288</v>
      </c>
      <c r="I92" s="2">
        <f>ABS(Visualisation!$E$68-Visualisation!K$68)</f>
        <v>5.4596672521287637E-2</v>
      </c>
      <c r="J92" s="2">
        <f>ABS(Visualisation!$E$68-Visualisation!L$68)</f>
        <v>1.8310246055324164E-2</v>
      </c>
      <c r="K92" s="2">
        <f>ABS(Visualisation!$E$68-Visualisation!M$68)</f>
        <v>1.0707418756650613</v>
      </c>
      <c r="L92" s="2">
        <f>ABS(Visualisation!$E$68-Visualisation!N$68)</f>
        <v>0.10211309392548951</v>
      </c>
      <c r="M92" s="2">
        <f>ABS(Visualisation!$E$68-Visualisation!O$68)</f>
        <v>3.0776114952899003E-2</v>
      </c>
      <c r="N92" s="2">
        <f>ABS(Visualisation!$E$68-Visualisation!P$68)</f>
        <v>0.62143955302055587</v>
      </c>
      <c r="O92" s="2">
        <f>ABS(Visualisation!$E$68-Visualisation!Q$68)</f>
        <v>0.95775046383822304</v>
      </c>
      <c r="P92" s="2">
        <f>ABS(Visualisation!$E$68-Visualisation!R$68)</f>
        <v>0.17599203670479557</v>
      </c>
      <c r="Q92" s="2">
        <f>ABS(Visualisation!$E$68-Visualisation!S$68)</f>
        <v>5.5667381233711177E-2</v>
      </c>
      <c r="R92" s="237">
        <f>ABS(Visualisation!$E$68-Visualisation!T$68)</f>
        <v>9.7830875217415847E-2</v>
      </c>
      <c r="T92" s="184" t="s">
        <v>113</v>
      </c>
      <c r="U92" s="184">
        <f>MIN(C92:R107)</f>
        <v>1.0707087124235404E-3</v>
      </c>
    </row>
    <row r="93" spans="1:21">
      <c r="A93" s="59" t="s">
        <v>302</v>
      </c>
      <c r="B93" s="159" t="s">
        <v>231</v>
      </c>
      <c r="C93" s="2">
        <f>ABS(Visualisation!$F$68-Visualisation!E$68)</f>
        <v>3.0117635273466004E-2</v>
      </c>
      <c r="D93" s="2"/>
      <c r="E93" s="2">
        <f>ABS(Visualisation!$F$68-Visualisation!G$68)</f>
        <v>0.38753350522051555</v>
      </c>
      <c r="F93" s="2">
        <f>ABS(Visualisation!$F$68-Visualisation!H$68)</f>
        <v>1.2854589572916741E-2</v>
      </c>
      <c r="G93" s="2">
        <f>ABS(Visualisation!$F$68-Visualisation!I$68)</f>
        <v>1.1048795655558497E-2</v>
      </c>
      <c r="H93" s="2">
        <f>ABS(Visualisation!$F$68-Visualisation!J$68)</f>
        <v>0.14083941531514688</v>
      </c>
      <c r="I93" s="2">
        <f>ABS(Visualisation!$F$68-Visualisation!K$68)</f>
        <v>2.4479037247821633E-2</v>
      </c>
      <c r="J93" s="2">
        <f>ABS(Visualisation!$F$68-Visualisation!L$68)</f>
        <v>4.8427881328790168E-2</v>
      </c>
      <c r="K93" s="2">
        <f>ABS(Visualisation!$F$68-Visualisation!M$68)</f>
        <v>1.0406242403915953</v>
      </c>
      <c r="L93" s="2">
        <f>ABS(Visualisation!$F$68-Visualisation!N$68)</f>
        <v>7.1995458652023503E-2</v>
      </c>
      <c r="M93" s="2">
        <f>ABS(Visualisation!$F$68-Visualisation!O$68)</f>
        <v>6.0893750226365007E-2</v>
      </c>
      <c r="N93" s="2">
        <f>ABS(Visualisation!$F$68-Visualisation!P$68)</f>
        <v>0.59132191774708986</v>
      </c>
      <c r="O93" s="2">
        <f>ABS(Visualisation!$F$68-Visualisation!Q$68)</f>
        <v>0.98786809911168905</v>
      </c>
      <c r="P93" s="2">
        <f>ABS(Visualisation!$F$68-Visualisation!R$68)</f>
        <v>0.14587440143132957</v>
      </c>
      <c r="Q93" s="2">
        <f>ABS(Visualisation!$F$68-Visualisation!S$68)</f>
        <v>2.5549745960245174E-2</v>
      </c>
      <c r="R93" s="237">
        <f>ABS(Visualisation!$F$68-Visualisation!T$68)</f>
        <v>0.12794851049088185</v>
      </c>
      <c r="T93" s="184" t="s">
        <v>114</v>
      </c>
      <c r="U93" s="184">
        <f>MAX(C92:R107)</f>
        <v>2.0284923395032841</v>
      </c>
    </row>
    <row r="94" spans="1:21">
      <c r="A94" s="59" t="s">
        <v>293</v>
      </c>
      <c r="B94" s="159" t="s">
        <v>232</v>
      </c>
      <c r="C94" s="2">
        <f>ABS(Visualisation!$G$68-Visualisation!E$68)</f>
        <v>0.41765114049398155</v>
      </c>
      <c r="D94" s="2">
        <f>ABS(Visualisation!$G$68-Visualisation!F$68)</f>
        <v>0.38753350522051555</v>
      </c>
      <c r="E94" s="2"/>
      <c r="F94" s="2">
        <f>ABS(Visualisation!$G$68-Visualisation!H$68)</f>
        <v>0.40038809479343229</v>
      </c>
      <c r="G94" s="2">
        <f>ABS(Visualisation!$G$68-Visualisation!I$68)</f>
        <v>0.39858230087607405</v>
      </c>
      <c r="H94" s="2">
        <f>ABS(Visualisation!$G$68-Visualisation!J$68)</f>
        <v>0.24669408990536867</v>
      </c>
      <c r="I94" s="2">
        <f>ABS(Visualisation!$G$68-Visualisation!K$68)</f>
        <v>0.36305446797269392</v>
      </c>
      <c r="J94" s="2">
        <f>ABS(Visualisation!$G$68-Visualisation!L$68)</f>
        <v>0.43596138654930572</v>
      </c>
      <c r="K94" s="2">
        <f>ABS(Visualisation!$G$68-Visualisation!M$68)</f>
        <v>0.65309073517107974</v>
      </c>
      <c r="L94" s="2">
        <f>ABS(Visualisation!$G$68-Visualisation!N$68)</f>
        <v>0.31553804656849205</v>
      </c>
      <c r="M94" s="2">
        <f>ABS(Visualisation!$G$68-Visualisation!O$68)</f>
        <v>0.44842725544688056</v>
      </c>
      <c r="N94" s="2">
        <f>ABS(Visualisation!$G$68-Visualisation!P$68)</f>
        <v>0.20378841252657431</v>
      </c>
      <c r="O94" s="2">
        <f>ABS(Visualisation!$G$68-Visualisation!Q$68)</f>
        <v>1.3754016043322046</v>
      </c>
      <c r="P94" s="2">
        <f>ABS(Visualisation!$G$68-Visualisation!R$68)</f>
        <v>0.24165910378918598</v>
      </c>
      <c r="Q94" s="2">
        <f>ABS(Visualisation!$G$68-Visualisation!S$68)</f>
        <v>0.36198375926027038</v>
      </c>
      <c r="R94" s="237">
        <f>ABS(Visualisation!$G$68-Visualisation!T$68)</f>
        <v>0.5154820157113974</v>
      </c>
      <c r="T94" s="242" t="s">
        <v>416</v>
      </c>
      <c r="U94" s="241">
        <f>((U93-U92)/3)+U92</f>
        <v>0.67687791897604377</v>
      </c>
    </row>
    <row r="95" spans="1:21">
      <c r="A95" s="59" t="s">
        <v>46</v>
      </c>
      <c r="B95" s="159" t="s">
        <v>233</v>
      </c>
      <c r="C95" s="2">
        <f>ABS(Visualisation!$H$68-Visualisation!E$68)</f>
        <v>1.7263045700549262E-2</v>
      </c>
      <c r="D95" s="2">
        <f>ABS(Visualisation!$H$68-Visualisation!F$68)</f>
        <v>1.2854589572916741E-2</v>
      </c>
      <c r="E95" s="2">
        <f>ABS(Visualisation!$H$68-Visualisation!G$68)</f>
        <v>0.40038809479343229</v>
      </c>
      <c r="F95" s="2"/>
      <c r="G95" s="2">
        <f>ABS(Visualisation!$H$68-Visualisation!I$68)</f>
        <v>1.8057939173582449E-3</v>
      </c>
      <c r="H95" s="2">
        <f>ABS(Visualisation!$H$68-Visualisation!J$68)</f>
        <v>0.15369400488806362</v>
      </c>
      <c r="I95" s="2">
        <f>ABS(Visualisation!$H$68-Visualisation!K$68)</f>
        <v>3.7333626820738375E-2</v>
      </c>
      <c r="J95" s="2">
        <f>ABS(Visualisation!$H$68-Visualisation!L$68)</f>
        <v>3.5573291755873426E-2</v>
      </c>
      <c r="K95" s="2">
        <f>ABS(Visualisation!$H$68-Visualisation!M$68)</f>
        <v>1.0534788299645119</v>
      </c>
      <c r="L95" s="2">
        <f>ABS(Visualisation!$H$68-Visualisation!N$68)</f>
        <v>8.4850048224940244E-2</v>
      </c>
      <c r="M95" s="2">
        <f>ABS(Visualisation!$H$68-Visualisation!O$68)</f>
        <v>4.8039160653448265E-2</v>
      </c>
      <c r="N95" s="2">
        <f>ABS(Visualisation!$H$68-Visualisation!P$68)</f>
        <v>0.60417650732000661</v>
      </c>
      <c r="O95" s="2">
        <f>ABS(Visualisation!$H$68-Visualisation!Q$68)</f>
        <v>0.9750135095387723</v>
      </c>
      <c r="P95" s="2">
        <f>ABS(Visualisation!$H$68-Visualisation!R$68)</f>
        <v>0.15872899100424631</v>
      </c>
      <c r="Q95" s="2">
        <f>ABS(Visualisation!$H$68-Visualisation!S$68)</f>
        <v>3.8404335533161915E-2</v>
      </c>
      <c r="R95" s="237">
        <f>ABS(Visualisation!$H$68-Visualisation!T$68)</f>
        <v>0.11509392091796511</v>
      </c>
    </row>
    <row r="96" spans="1:21">
      <c r="A96" s="59" t="s">
        <v>294</v>
      </c>
      <c r="B96" s="159" t="s">
        <v>234</v>
      </c>
      <c r="C96" s="2">
        <f>ABS(Visualisation!$I$68-Visualisation!E$68)</f>
        <v>1.9068839617907507E-2</v>
      </c>
      <c r="D96" s="2">
        <f>ABS(Visualisation!$I$68-Visualisation!F$68)</f>
        <v>1.1048795655558497E-2</v>
      </c>
      <c r="E96" s="2">
        <f>ABS(Visualisation!$I$68-Visualisation!G$68)</f>
        <v>0.39858230087607405</v>
      </c>
      <c r="F96" s="2">
        <f>ABS(Visualisation!$I$68-Visualisation!H$68)</f>
        <v>1.8057939173582449E-3</v>
      </c>
      <c r="G96" s="2"/>
      <c r="H96" s="2">
        <f>ABS(Visualisation!$I$68-Visualisation!J$68)</f>
        <v>0.15188821097070537</v>
      </c>
      <c r="I96" s="2">
        <f>ABS(Visualisation!$I$68-Visualisation!K$68)</f>
        <v>3.552783290338013E-2</v>
      </c>
      <c r="J96" s="2">
        <f>ABS(Visualisation!$I$68-Visualisation!L$68)</f>
        <v>3.7379085673231671E-2</v>
      </c>
      <c r="K96" s="2">
        <f>ABS(Visualisation!$I$68-Visualisation!M$68)</f>
        <v>1.0516730360471538</v>
      </c>
      <c r="L96" s="2">
        <f>ABS(Visualisation!$I$68-Visualisation!N$68)</f>
        <v>8.3044254307581999E-2</v>
      </c>
      <c r="M96" s="2">
        <f>ABS(Visualisation!$I$68-Visualisation!O$68)</f>
        <v>4.984495457080651E-2</v>
      </c>
      <c r="N96" s="2">
        <f>ABS(Visualisation!$I$68-Visualisation!P$68)</f>
        <v>0.60237071340264836</v>
      </c>
      <c r="O96" s="2">
        <f>ABS(Visualisation!$I$68-Visualisation!Q$68)</f>
        <v>0.97681930345613055</v>
      </c>
      <c r="P96" s="2">
        <f>ABS(Visualisation!$I$68-Visualisation!R$68)</f>
        <v>0.15692319708688807</v>
      </c>
      <c r="Q96" s="2">
        <f>ABS(Visualisation!$I$68-Visualisation!S$68)</f>
        <v>3.659854161580367E-2</v>
      </c>
      <c r="R96" s="237">
        <f>ABS(Visualisation!$I$68-Visualisation!T$68)</f>
        <v>0.11689971483532335</v>
      </c>
    </row>
    <row r="97" spans="1:18">
      <c r="A97" s="59" t="s">
        <v>203</v>
      </c>
      <c r="B97" s="159" t="s">
        <v>235</v>
      </c>
      <c r="C97" s="2">
        <f>ABS(Visualisation!$J$68-Visualisation!E$68)</f>
        <v>0.17095705058861288</v>
      </c>
      <c r="D97" s="2">
        <f>ABS(Visualisation!$J$68-Visualisation!F$68)</f>
        <v>0.14083941531514688</v>
      </c>
      <c r="E97" s="2">
        <f>ABS(Visualisation!$J$68-Visualisation!G$68)</f>
        <v>0.24669408990536867</v>
      </c>
      <c r="F97" s="2">
        <f>ABS(Visualisation!$J$68-Visualisation!H$68)</f>
        <v>0.15369400488806362</v>
      </c>
      <c r="G97" s="2">
        <f>ABS(Visualisation!$J$68-Visualisation!I$68)</f>
        <v>0.15188821097070537</v>
      </c>
      <c r="H97" s="2"/>
      <c r="I97" s="2">
        <f>ABS(Visualisation!$J$68-Visualisation!K$68)</f>
        <v>0.11636037806732524</v>
      </c>
      <c r="J97" s="2">
        <f>ABS(Visualisation!$J$68-Visualisation!L$68)</f>
        <v>0.18926729664393704</v>
      </c>
      <c r="K97" s="2">
        <f>ABS(Visualisation!$J$68-Visualisation!M$68)</f>
        <v>0.89978482507644841</v>
      </c>
      <c r="L97" s="2">
        <f>ABS(Visualisation!$J$68-Visualisation!N$68)</f>
        <v>6.8843956663123373E-2</v>
      </c>
      <c r="M97" s="2">
        <f>ABS(Visualisation!$J$68-Visualisation!O$68)</f>
        <v>0.20173316554151188</v>
      </c>
      <c r="N97" s="2">
        <f>ABS(Visualisation!$J$68-Visualisation!P$68)</f>
        <v>0.45048250243194299</v>
      </c>
      <c r="O97" s="2">
        <f>ABS(Visualisation!$J$68-Visualisation!Q$68)</f>
        <v>1.1287075144268359</v>
      </c>
      <c r="P97" s="2">
        <f>ABS(Visualisation!$J$68-Visualisation!R$68)</f>
        <v>5.0349861161826936E-3</v>
      </c>
      <c r="Q97" s="2">
        <f>ABS(Visualisation!$J$68-Visualisation!S$68)</f>
        <v>0.1152896693549017</v>
      </c>
      <c r="R97" s="237">
        <f>ABS(Visualisation!$J$68-Visualisation!T$68)</f>
        <v>0.26878792580602873</v>
      </c>
    </row>
    <row r="98" spans="1:18">
      <c r="A98" s="59" t="s">
        <v>128</v>
      </c>
      <c r="B98" s="159" t="s">
        <v>236</v>
      </c>
      <c r="C98" s="2">
        <f>ABS(Visualisation!$K$68-Visualisation!E$68)</f>
        <v>5.4596672521287637E-2</v>
      </c>
      <c r="D98" s="2">
        <f>ABS(Visualisation!$K$68-Visualisation!F$68)</f>
        <v>2.4479037247821633E-2</v>
      </c>
      <c r="E98" s="2">
        <f>ABS(Visualisation!$K$68-Visualisation!G$68)</f>
        <v>0.36305446797269392</v>
      </c>
      <c r="F98" s="2">
        <f>ABS(Visualisation!$K$68-Visualisation!H$68)</f>
        <v>3.7333626820738375E-2</v>
      </c>
      <c r="G98" s="2">
        <f>ABS(Visualisation!$K$68-Visualisation!I$68)</f>
        <v>3.552783290338013E-2</v>
      </c>
      <c r="H98" s="2">
        <f>ABS(Visualisation!$K$68-Visualisation!J$68)</f>
        <v>0.11636037806732524</v>
      </c>
      <c r="I98" s="2"/>
      <c r="J98" s="2">
        <f>ABS(Visualisation!$K$68-Visualisation!L$68)</f>
        <v>7.2906918576611801E-2</v>
      </c>
      <c r="K98" s="2">
        <f>ABS(Visualisation!$K$68-Visualisation!M$68)</f>
        <v>1.0161452031437737</v>
      </c>
      <c r="L98" s="2">
        <f>ABS(Visualisation!$K$68-Visualisation!N$68)</f>
        <v>4.751642140420187E-2</v>
      </c>
      <c r="M98" s="2">
        <f>ABS(Visualisation!$K$68-Visualisation!O$68)</f>
        <v>8.537278747418664E-2</v>
      </c>
      <c r="N98" s="2">
        <f>ABS(Visualisation!$K$68-Visualisation!P$68)</f>
        <v>0.56684288049926823</v>
      </c>
      <c r="O98" s="2">
        <f>ABS(Visualisation!$K$68-Visualisation!Q$68)</f>
        <v>1.0123471363595107</v>
      </c>
      <c r="P98" s="2">
        <f>ABS(Visualisation!$K$68-Visualisation!R$68)</f>
        <v>0.12139536418350794</v>
      </c>
      <c r="Q98" s="2">
        <f>ABS(Visualisation!$K$68-Visualisation!S$68)</f>
        <v>1.0707087124235404E-3</v>
      </c>
      <c r="R98" s="237">
        <f>ABS(Visualisation!$K$68-Visualisation!T$68)</f>
        <v>0.15242754773870348</v>
      </c>
    </row>
    <row r="99" spans="1:18">
      <c r="A99" s="59" t="s">
        <v>73</v>
      </c>
      <c r="B99" s="159" t="s">
        <v>290</v>
      </c>
      <c r="C99" s="2">
        <f>ABS(Visualisation!$L$68-Visualisation!E$68)</f>
        <v>1.8310246055324164E-2</v>
      </c>
      <c r="D99" s="2">
        <f>ABS(Visualisation!$L$68-Visualisation!F$68)</f>
        <v>4.8427881328790168E-2</v>
      </c>
      <c r="E99" s="2">
        <f>ABS(Visualisation!$L$68-Visualisation!G$68)</f>
        <v>0.43596138654930572</v>
      </c>
      <c r="F99" s="2">
        <f>ABS(Visualisation!$L$68-Visualisation!H$68)</f>
        <v>3.5573291755873426E-2</v>
      </c>
      <c r="G99" s="2">
        <f>ABS(Visualisation!$L$68-Visualisation!I$68)</f>
        <v>3.7379085673231671E-2</v>
      </c>
      <c r="H99" s="2">
        <f>ABS(Visualisation!$L$68-Visualisation!J$68)</f>
        <v>0.18926729664393704</v>
      </c>
      <c r="I99" s="2">
        <f>ABS(Visualisation!$L$68-Visualisation!K$68)</f>
        <v>7.2906918576611801E-2</v>
      </c>
      <c r="J99" s="2"/>
      <c r="K99" s="2">
        <f>ABS(Visualisation!$L$68-Visualisation!M$68)</f>
        <v>1.0890521217203855</v>
      </c>
      <c r="L99" s="2">
        <f>ABS(Visualisation!$L$68-Visualisation!N$68)</f>
        <v>0.12042333998081367</v>
      </c>
      <c r="M99" s="2">
        <f>ABS(Visualisation!$L$68-Visualisation!O$68)</f>
        <v>1.2465868897574839E-2</v>
      </c>
      <c r="N99" s="2">
        <f>ABS(Visualisation!$L$68-Visualisation!P$68)</f>
        <v>0.63974979907588003</v>
      </c>
      <c r="O99" s="2">
        <f>ABS(Visualisation!$L$68-Visualisation!Q$68)</f>
        <v>0.93944021778289888</v>
      </c>
      <c r="P99" s="2">
        <f>ABS(Visualisation!$L$68-Visualisation!R$68)</f>
        <v>0.19430228276011974</v>
      </c>
      <c r="Q99" s="2">
        <f>ABS(Visualisation!$L$68-Visualisation!S$68)</f>
        <v>7.3977627289035341E-2</v>
      </c>
      <c r="R99" s="237">
        <f>ABS(Visualisation!$L$68-Visualisation!T$68)</f>
        <v>7.9520629162091683E-2</v>
      </c>
    </row>
    <row r="100" spans="1:18">
      <c r="A100" s="59" t="s">
        <v>72</v>
      </c>
      <c r="B100" s="159" t="s">
        <v>291</v>
      </c>
      <c r="C100" s="2">
        <f>ABS(Visualisation!$M$68-Visualisation!E$68)</f>
        <v>1.0707418756650613</v>
      </c>
      <c r="D100" s="2">
        <f>ABS(Visualisation!$M$68-Visualisation!F$68)</f>
        <v>1.0406242403915953</v>
      </c>
      <c r="E100" s="2">
        <f>ABS(Visualisation!$M$68-Visualisation!G$68)</f>
        <v>0.65309073517107974</v>
      </c>
      <c r="F100" s="2">
        <f>ABS(Visualisation!$M$68-Visualisation!H$68)</f>
        <v>1.0534788299645119</v>
      </c>
      <c r="G100" s="2">
        <f>ABS(Visualisation!$M$68-Visualisation!I$68)</f>
        <v>1.0516730360471538</v>
      </c>
      <c r="H100" s="2">
        <f>ABS(Visualisation!$M$68-Visualisation!J$68)</f>
        <v>0.89978482507644841</v>
      </c>
      <c r="I100" s="2">
        <f>ABS(Visualisation!$M$68-Visualisation!K$68)</f>
        <v>1.0161452031437737</v>
      </c>
      <c r="J100" s="2">
        <f>ABS(Visualisation!$M$68-Visualisation!L$68)</f>
        <v>1.0890521217203855</v>
      </c>
      <c r="K100" s="2"/>
      <c r="L100" s="2">
        <f>ABS(Visualisation!$M$68-Visualisation!N$68)</f>
        <v>0.96862878173957179</v>
      </c>
      <c r="M100" s="2">
        <f>ABS(Visualisation!$M$68-Visualisation!O$68)</f>
        <v>1.1015179906179604</v>
      </c>
      <c r="N100" s="2">
        <f>ABS(Visualisation!$M$68-Visualisation!P$68)</f>
        <v>0.44930232264450543</v>
      </c>
      <c r="O100" s="2">
        <f>ABS(Visualisation!$M$68-Visualisation!Q$68)</f>
        <v>2.0284923395032841</v>
      </c>
      <c r="P100" s="2">
        <f>ABS(Visualisation!$M$68-Visualisation!R$68)</f>
        <v>0.89474983896026572</v>
      </c>
      <c r="Q100" s="2">
        <f>ABS(Visualisation!$M$68-Visualisation!S$68)</f>
        <v>1.0150744944313501</v>
      </c>
      <c r="R100" s="237">
        <f>ABS(Visualisation!$M$68-Visualisation!T$68)</f>
        <v>1.1685727508824773</v>
      </c>
    </row>
    <row r="101" spans="1:18">
      <c r="A101" s="59" t="s">
        <v>71</v>
      </c>
      <c r="B101" s="159" t="s">
        <v>292</v>
      </c>
      <c r="C101" s="2">
        <f>ABS(Visualisation!$N$68-Visualisation!E$68)</f>
        <v>0.10211309392548951</v>
      </c>
      <c r="D101" s="2">
        <f>ABS(Visualisation!$N$68-Visualisation!F$68)</f>
        <v>7.1995458652023503E-2</v>
      </c>
      <c r="E101" s="2">
        <f>ABS(Visualisation!$N$68-Visualisation!G$68)</f>
        <v>0.31553804656849205</v>
      </c>
      <c r="F101" s="2">
        <f>ABS(Visualisation!$N$68-Visualisation!H$68)</f>
        <v>8.4850048224940244E-2</v>
      </c>
      <c r="G101" s="2">
        <f>ABS(Visualisation!$N$68-Visualisation!I$68)</f>
        <v>8.3044254307581999E-2</v>
      </c>
      <c r="H101" s="2">
        <f>ABS(Visualisation!$N$68-Visualisation!J$68)</f>
        <v>6.8843956663123373E-2</v>
      </c>
      <c r="I101" s="2">
        <f>ABS(Visualisation!$N$68-Visualisation!K$68)</f>
        <v>4.751642140420187E-2</v>
      </c>
      <c r="J101" s="2">
        <f>ABS(Visualisation!$N$68-Visualisation!L$68)</f>
        <v>0.12042333998081367</v>
      </c>
      <c r="K101" s="2">
        <f>ABS(Visualisation!$N$68-Visualisation!M$68)</f>
        <v>0.96862878173957179</v>
      </c>
      <c r="L101" s="2"/>
      <c r="M101" s="2">
        <f>ABS(Visualisation!$N$68-Visualisation!O$68)</f>
        <v>0.13288920887838851</v>
      </c>
      <c r="N101" s="2">
        <f>ABS(Visualisation!$N$68-Visualisation!P$68)</f>
        <v>0.51932645909506636</v>
      </c>
      <c r="O101" s="2">
        <f>ABS(Visualisation!$N$68-Visualisation!Q$68)</f>
        <v>1.0598635577637125</v>
      </c>
      <c r="P101" s="2">
        <f>ABS(Visualisation!$N$68-Visualisation!R$68)</f>
        <v>7.3878942779306067E-2</v>
      </c>
      <c r="Q101" s="2">
        <f>ABS(Visualisation!$N$68-Visualisation!S$68)</f>
        <v>4.6445712691778329E-2</v>
      </c>
      <c r="R101" s="237">
        <f>ABS(Visualisation!$N$68-Visualisation!T$68)</f>
        <v>0.19994396914290535</v>
      </c>
    </row>
    <row r="102" spans="1:18">
      <c r="A102" s="59" t="s">
        <v>70</v>
      </c>
      <c r="B102" s="159" t="s">
        <v>83</v>
      </c>
      <c r="C102" s="2">
        <f>ABS(Visualisation!$O$68-Visualisation!E$68)</f>
        <v>3.0776114952899003E-2</v>
      </c>
      <c r="D102" s="2">
        <f>ABS(Visualisation!$O$68-Visualisation!F$68)</f>
        <v>6.0893750226365007E-2</v>
      </c>
      <c r="E102" s="2">
        <f>ABS(Visualisation!$O$68-Visualisation!G$68)</f>
        <v>0.44842725544688056</v>
      </c>
      <c r="F102" s="2">
        <f>ABS(Visualisation!$O$68-Visualisation!H$68)</f>
        <v>4.8039160653448265E-2</v>
      </c>
      <c r="G102" s="2">
        <f>ABS(Visualisation!$O$68-Visualisation!I$68)</f>
        <v>4.984495457080651E-2</v>
      </c>
      <c r="H102" s="2">
        <f>ABS(Visualisation!$O$68-Visualisation!J$68)</f>
        <v>0.20173316554151188</v>
      </c>
      <c r="I102" s="2">
        <f>ABS(Visualisation!$O$68-Visualisation!K$68)</f>
        <v>8.537278747418664E-2</v>
      </c>
      <c r="J102" s="2">
        <f>ABS(Visualisation!$O$68-Visualisation!L$68)</f>
        <v>1.2465868897574839E-2</v>
      </c>
      <c r="K102" s="2">
        <f>ABS(Visualisation!$O$68-Visualisation!M$68)</f>
        <v>1.1015179906179604</v>
      </c>
      <c r="L102" s="2">
        <f>ABS(Visualisation!$O$68-Visualisation!N$68)</f>
        <v>0.13288920887838851</v>
      </c>
      <c r="M102" s="2"/>
      <c r="N102" s="2">
        <f>ABS(Visualisation!$O$68-Visualisation!P$68)</f>
        <v>0.65221566797345487</v>
      </c>
      <c r="O102" s="2">
        <f>ABS(Visualisation!$O$68-Visualisation!Q$68)</f>
        <v>0.92697434888532404</v>
      </c>
      <c r="P102" s="2">
        <f>ABS(Visualisation!$O$68-Visualisation!R$68)</f>
        <v>0.20676815165769458</v>
      </c>
      <c r="Q102" s="2">
        <f>ABS(Visualisation!$O$68-Visualisation!S$68)</f>
        <v>8.644349618661018E-2</v>
      </c>
      <c r="R102" s="237">
        <f>ABS(Visualisation!$O$68-Visualisation!T$68)</f>
        <v>6.7054760264516844E-2</v>
      </c>
    </row>
    <row r="103" spans="1:18">
      <c r="A103" s="59" t="s">
        <v>338</v>
      </c>
      <c r="B103" s="159" t="s">
        <v>84</v>
      </c>
      <c r="C103" s="2">
        <f>ABS(Visualisation!$P$68-Visualisation!E$68)</f>
        <v>0.62143955302055587</v>
      </c>
      <c r="D103" s="2">
        <f>ABS(Visualisation!$P$68-Visualisation!F$68)</f>
        <v>0.59132191774708986</v>
      </c>
      <c r="E103" s="2">
        <f>ABS(Visualisation!$P$68-Visualisation!G$68)</f>
        <v>0.20378841252657431</v>
      </c>
      <c r="F103" s="2">
        <f>ABS(Visualisation!$P$68-Visualisation!H$68)</f>
        <v>0.60417650732000661</v>
      </c>
      <c r="G103" s="2">
        <f>ABS(Visualisation!$P$68-Visualisation!I$68)</f>
        <v>0.60237071340264836</v>
      </c>
      <c r="H103" s="2">
        <f>ABS(Visualisation!$P$68-Visualisation!J$68)</f>
        <v>0.45048250243194299</v>
      </c>
      <c r="I103" s="2">
        <f>ABS(Visualisation!$P$68-Visualisation!K$68)</f>
        <v>0.56684288049926823</v>
      </c>
      <c r="J103" s="2">
        <f>ABS(Visualisation!$P$68-Visualisation!L$68)</f>
        <v>0.63974979907588003</v>
      </c>
      <c r="K103" s="2">
        <f>ABS(Visualisation!$P$68-Visualisation!M$68)</f>
        <v>0.44930232264450543</v>
      </c>
      <c r="L103" s="2">
        <f>ABS(Visualisation!$P$68-Visualisation!N$68)</f>
        <v>0.51932645909506636</v>
      </c>
      <c r="M103" s="2">
        <f>ABS(Visualisation!$P$68-Visualisation!O$68)</f>
        <v>0.65221566797345487</v>
      </c>
      <c r="N103" s="2"/>
      <c r="O103" s="2">
        <f>ABS(Visualisation!$P$68-Visualisation!Q$68)</f>
        <v>1.5791900168587789</v>
      </c>
      <c r="P103" s="2">
        <f>ABS(Visualisation!$P$68-Visualisation!R$68)</f>
        <v>0.44544751631576029</v>
      </c>
      <c r="Q103" s="2">
        <f>ABS(Visualisation!$P$68-Visualisation!S$68)</f>
        <v>0.56577217178684469</v>
      </c>
      <c r="R103" s="237">
        <f>ABS(Visualisation!$P$68-Visualisation!T$68)</f>
        <v>0.71927042823797172</v>
      </c>
    </row>
    <row r="104" spans="1:18">
      <c r="A104" s="59" t="s">
        <v>89</v>
      </c>
      <c r="B104" s="159" t="s">
        <v>85</v>
      </c>
      <c r="C104" s="2">
        <f>ABS(Visualisation!$Q$68-Visualisation!E$68)</f>
        <v>0.95775046383822304</v>
      </c>
      <c r="D104" s="2">
        <f>ABS(Visualisation!$Q$68-Visualisation!F$68)</f>
        <v>0.98786809911168905</v>
      </c>
      <c r="E104" s="2">
        <f>ABS(Visualisation!$Q$68-Visualisation!G$68)</f>
        <v>1.3754016043322046</v>
      </c>
      <c r="F104" s="2">
        <f>ABS(Visualisation!$Q$68-Visualisation!H$68)</f>
        <v>0.9750135095387723</v>
      </c>
      <c r="G104" s="2">
        <f>ABS(Visualisation!$Q$68-Visualisation!I$68)</f>
        <v>0.97681930345613055</v>
      </c>
      <c r="H104" s="2">
        <f>ABS(Visualisation!$Q$68-Visualisation!J$68)</f>
        <v>1.1287075144268359</v>
      </c>
      <c r="I104" s="2">
        <f>ABS(Visualisation!$Q$68-Visualisation!K$68)</f>
        <v>1.0123471363595107</v>
      </c>
      <c r="J104" s="2">
        <f>ABS(Visualisation!$Q$68-Visualisation!L$68)</f>
        <v>0.93944021778289888</v>
      </c>
      <c r="K104" s="2">
        <f>ABS(Visualisation!$Q$68-Visualisation!M$68)</f>
        <v>2.0284923395032841</v>
      </c>
      <c r="L104" s="2">
        <f>ABS(Visualisation!$Q$68-Visualisation!N$68)</f>
        <v>1.0598635577637125</v>
      </c>
      <c r="M104" s="2">
        <f>ABS(Visualisation!$Q$68-Visualisation!O$68)</f>
        <v>0.92697434888532404</v>
      </c>
      <c r="N104" s="2">
        <f>ABS(Visualisation!$Q$68-Visualisation!P$68)</f>
        <v>1.5791900168587789</v>
      </c>
      <c r="O104" s="2"/>
      <c r="P104" s="2">
        <f>ABS(Visualisation!$Q$68-Visualisation!R$68)</f>
        <v>1.1337425005430186</v>
      </c>
      <c r="Q104" s="2">
        <f>ABS(Visualisation!$Q$68-Visualisation!S$68)</f>
        <v>1.0134178450719342</v>
      </c>
      <c r="R104" s="237">
        <f>ABS(Visualisation!$Q$68-Visualisation!T$68)</f>
        <v>0.8599195886208072</v>
      </c>
    </row>
    <row r="105" spans="1:18">
      <c r="A105" s="59" t="s">
        <v>88</v>
      </c>
      <c r="B105" s="159" t="s">
        <v>303</v>
      </c>
      <c r="C105" s="2">
        <f>ABS(Visualisation!$R$68-Visualisation!E$68)</f>
        <v>0.17599203670479557</v>
      </c>
      <c r="D105" s="2">
        <f>ABS(Visualisation!$R$68-Visualisation!F$68)</f>
        <v>0.14587440143132957</v>
      </c>
      <c r="E105" s="2">
        <f>ABS(Visualisation!$R$68-Visualisation!G$68)</f>
        <v>0.24165910378918598</v>
      </c>
      <c r="F105" s="2">
        <f>ABS(Visualisation!$R$68-Visualisation!H$68)</f>
        <v>0.15872899100424631</v>
      </c>
      <c r="G105" s="2">
        <f>ABS(Visualisation!$R$68-Visualisation!I$68)</f>
        <v>0.15692319708688807</v>
      </c>
      <c r="H105" s="2">
        <f>ABS(Visualisation!$R$68-Visualisation!J$68)</f>
        <v>5.0349861161826936E-3</v>
      </c>
      <c r="I105" s="2">
        <f>ABS(Visualisation!$R$68-Visualisation!K$68)</f>
        <v>0.12139536418350794</v>
      </c>
      <c r="J105" s="2">
        <f>ABS(Visualisation!$R$68-Visualisation!L$68)</f>
        <v>0.19430228276011974</v>
      </c>
      <c r="K105" s="2">
        <f>ABS(Visualisation!$R$68-Visualisation!M$68)</f>
        <v>0.89474983896026572</v>
      </c>
      <c r="L105" s="2">
        <f>ABS(Visualisation!$R$68-Visualisation!N$68)</f>
        <v>7.3878942779306067E-2</v>
      </c>
      <c r="M105" s="2">
        <f>ABS(Visualisation!$R$68-Visualisation!O$68)</f>
        <v>0.20676815165769458</v>
      </c>
      <c r="N105" s="2">
        <f>ABS(Visualisation!$R$68-Visualisation!P$68)</f>
        <v>0.44544751631576029</v>
      </c>
      <c r="O105" s="2">
        <f>ABS(Visualisation!$R$68-Visualisation!Q$68)</f>
        <v>1.1337425005430186</v>
      </c>
      <c r="P105" s="2"/>
      <c r="Q105" s="2">
        <f>ABS(Visualisation!$R$68-Visualisation!S$68)</f>
        <v>0.1203246554710844</v>
      </c>
      <c r="R105" s="237">
        <f>ABS(Visualisation!$R$68-Visualisation!T$68)</f>
        <v>0.27382291192221142</v>
      </c>
    </row>
    <row r="106" spans="1:18">
      <c r="A106" s="59" t="s">
        <v>87</v>
      </c>
      <c r="B106" s="159" t="s">
        <v>324</v>
      </c>
      <c r="C106" s="2">
        <f>ABS(Visualisation!$S$68-Visualisation!E$68)</f>
        <v>5.5667381233711177E-2</v>
      </c>
      <c r="D106" s="2">
        <f>ABS(Visualisation!$S$68-Visualisation!F$68)</f>
        <v>2.5549745960245174E-2</v>
      </c>
      <c r="E106" s="2">
        <f>ABS(Visualisation!$S$68-Visualisation!G$68)</f>
        <v>0.36198375926027038</v>
      </c>
      <c r="F106" s="2">
        <f>ABS(Visualisation!$S$68-Visualisation!H$68)</f>
        <v>3.8404335533161915E-2</v>
      </c>
      <c r="G106" s="2">
        <f>ABS(Visualisation!$S$68-Visualisation!I$68)</f>
        <v>3.659854161580367E-2</v>
      </c>
      <c r="H106" s="2">
        <f>ABS(Visualisation!$S$68-Visualisation!J$68)</f>
        <v>0.1152896693549017</v>
      </c>
      <c r="I106" s="2">
        <f>ABS(Visualisation!$S$68-Visualisation!K$68)</f>
        <v>1.0707087124235404E-3</v>
      </c>
      <c r="J106" s="2">
        <f>ABS(Visualisation!$S$68-Visualisation!L$68)</f>
        <v>7.3977627289035341E-2</v>
      </c>
      <c r="K106" s="2">
        <f>ABS(Visualisation!$S$68-Visualisation!M$68)</f>
        <v>1.0150744944313501</v>
      </c>
      <c r="L106" s="2">
        <f>ABS(Visualisation!$S$68-Visualisation!N$68)</f>
        <v>4.6445712691778329E-2</v>
      </c>
      <c r="M106" s="2">
        <f>ABS(Visualisation!$S$68-Visualisation!O$68)</f>
        <v>8.644349618661018E-2</v>
      </c>
      <c r="N106" s="2">
        <f>ABS(Visualisation!$S$68-Visualisation!P$68)</f>
        <v>0.56577217178684469</v>
      </c>
      <c r="O106" s="2">
        <f>ABS(Visualisation!$S$68-Visualisation!Q$68)</f>
        <v>1.0134178450719342</v>
      </c>
      <c r="P106" s="2">
        <f>ABS(Visualisation!$S$68-Visualisation!R$68)</f>
        <v>0.1203246554710844</v>
      </c>
      <c r="Q106" s="2"/>
      <c r="R106" s="237">
        <f>ABS(Visualisation!$S$68-Visualisation!T$68)</f>
        <v>0.15349825645112702</v>
      </c>
    </row>
    <row r="107" spans="1:18">
      <c r="A107" s="59" t="s">
        <v>131</v>
      </c>
      <c r="B107" s="159" t="s">
        <v>123</v>
      </c>
      <c r="C107" s="221">
        <f>ABS(Visualisation!$T$68-Visualisation!E$68)</f>
        <v>9.7830875217415847E-2</v>
      </c>
      <c r="D107" s="221">
        <f>ABS(Visualisation!$T$68-Visualisation!F$68)</f>
        <v>0.12794851049088185</v>
      </c>
      <c r="E107" s="221">
        <f>ABS(Visualisation!$T$68-Visualisation!G$68)</f>
        <v>0.5154820157113974</v>
      </c>
      <c r="F107" s="221">
        <f>ABS(Visualisation!$T$68-Visualisation!H$68)</f>
        <v>0.11509392091796511</v>
      </c>
      <c r="G107" s="221">
        <f>ABS(Visualisation!$T$68-Visualisation!I$68)</f>
        <v>0.11689971483532335</v>
      </c>
      <c r="H107" s="221">
        <f>ABS(Visualisation!$T$68-Visualisation!J$68)</f>
        <v>0.26878792580602873</v>
      </c>
      <c r="I107" s="221">
        <f>ABS(Visualisation!$T$68-Visualisation!K$68)</f>
        <v>0.15242754773870348</v>
      </c>
      <c r="J107" s="221">
        <f>ABS(Visualisation!$T$68-Visualisation!L$68)</f>
        <v>7.9520629162091683E-2</v>
      </c>
      <c r="K107" s="221">
        <f>ABS(Visualisation!$T$68-Visualisation!M$68)</f>
        <v>1.1685727508824773</v>
      </c>
      <c r="L107" s="221">
        <f>ABS(Visualisation!$T$68-Visualisation!N$68)</f>
        <v>0.19994396914290535</v>
      </c>
      <c r="M107" s="221">
        <f>ABS(Visualisation!$T$68-Visualisation!O$68)</f>
        <v>6.7054760264516844E-2</v>
      </c>
      <c r="N107" s="221">
        <f>ABS(Visualisation!$T$68-Visualisation!P$68)</f>
        <v>0.71927042823797172</v>
      </c>
      <c r="O107" s="221">
        <f>ABS(Visualisation!$T$68-Visualisation!Q$68)</f>
        <v>0.8599195886208072</v>
      </c>
      <c r="P107" s="221">
        <f>ABS(Visualisation!$T$68-Visualisation!R$68)</f>
        <v>0.27382291192221142</v>
      </c>
      <c r="Q107" s="221">
        <f>ABS(Visualisation!$T$68-Visualisation!S$68)</f>
        <v>0.15349825645112702</v>
      </c>
      <c r="R107" s="238"/>
    </row>
    <row r="114" spans="1:21" ht="15.75">
      <c r="A114" s="59">
        <v>69</v>
      </c>
      <c r="B114" s="160" t="s">
        <v>5</v>
      </c>
      <c r="C114" t="s">
        <v>45</v>
      </c>
      <c r="D114" t="s">
        <v>302</v>
      </c>
      <c r="E114" t="s">
        <v>293</v>
      </c>
      <c r="F114" t="s">
        <v>46</v>
      </c>
      <c r="G114" t="s">
        <v>250</v>
      </c>
      <c r="H114" t="s">
        <v>203</v>
      </c>
      <c r="I114" t="s">
        <v>128</v>
      </c>
      <c r="J114" t="s">
        <v>73</v>
      </c>
      <c r="K114" t="s">
        <v>72</v>
      </c>
      <c r="L114" t="s">
        <v>71</v>
      </c>
      <c r="M114" t="s">
        <v>70</v>
      </c>
      <c r="N114" t="s">
        <v>338</v>
      </c>
      <c r="O114" t="s">
        <v>89</v>
      </c>
      <c r="P114" t="s">
        <v>88</v>
      </c>
      <c r="Q114" t="s">
        <v>87</v>
      </c>
      <c r="R114" t="s">
        <v>129</v>
      </c>
    </row>
    <row r="115" spans="1:21">
      <c r="B115" s="164" t="s">
        <v>118</v>
      </c>
      <c r="C115" s="181" t="s">
        <v>42</v>
      </c>
      <c r="D115" s="155" t="s">
        <v>43</v>
      </c>
      <c r="E115" s="155" t="s">
        <v>44</v>
      </c>
      <c r="F115" s="155" t="s">
        <v>334</v>
      </c>
      <c r="G115" s="155" t="s">
        <v>161</v>
      </c>
      <c r="H115" s="155" t="s">
        <v>162</v>
      </c>
      <c r="I115" s="155" t="s">
        <v>56</v>
      </c>
      <c r="J115" s="155" t="s">
        <v>57</v>
      </c>
      <c r="K115" s="155" t="s">
        <v>58</v>
      </c>
      <c r="L115" s="155" t="s">
        <v>306</v>
      </c>
      <c r="M115" s="155" t="s">
        <v>307</v>
      </c>
      <c r="N115" s="155" t="s">
        <v>308</v>
      </c>
      <c r="O115" s="155" t="s">
        <v>309</v>
      </c>
      <c r="P115" s="155" t="s">
        <v>310</v>
      </c>
      <c r="Q115" s="155" t="s">
        <v>311</v>
      </c>
      <c r="R115" s="155" t="s">
        <v>205</v>
      </c>
    </row>
    <row r="116" spans="1:21">
      <c r="A116" s="59" t="s">
        <v>130</v>
      </c>
      <c r="B116" s="159" t="s">
        <v>230</v>
      </c>
      <c r="C116" s="2"/>
      <c r="D116" s="2">
        <f>ABS(Visualisation!$E$69-Visualisation!F$69)</f>
        <v>1.0359123679522853E-2</v>
      </c>
      <c r="E116" s="2">
        <f>ABS(Visualisation!$E$69-Visualisation!G$69)</f>
        <v>0.159278905811993</v>
      </c>
      <c r="F116" s="2">
        <f>ABS(Visualisation!$E$69-Visualisation!H$69)</f>
        <v>0.75100576604713609</v>
      </c>
      <c r="G116" s="2">
        <f>ABS(Visualisation!$E$69-Visualisation!I$69)</f>
        <v>0.77933122476150452</v>
      </c>
      <c r="H116" s="2">
        <f>ABS(Visualisation!$E$69-Visualisation!J$69)</f>
        <v>0.66395256354073595</v>
      </c>
      <c r="I116" s="2">
        <f>ABS(Visualisation!$E$69-Visualisation!K$69)</f>
        <v>0.65062830907197089</v>
      </c>
      <c r="J116" s="2">
        <f>ABS(Visualisation!$E$69-Visualisation!L$69)</f>
        <v>0.62533597630640081</v>
      </c>
      <c r="K116" s="2">
        <f>ABS(Visualisation!$E$69-Visualisation!M$69)</f>
        <v>0.59669068470611464</v>
      </c>
      <c r="L116" s="2">
        <f>ABS(Visualisation!$E$69-Visualisation!N$69)</f>
        <v>0.43726758282442368</v>
      </c>
      <c r="M116" s="2">
        <f>ABS(Visualisation!$E$69-Visualisation!O$69)</f>
        <v>0.46898591134946521</v>
      </c>
      <c r="N116" s="2">
        <f>ABS(Visualisation!$E$69-Visualisation!P$69)</f>
        <v>0.45634371386229411</v>
      </c>
      <c r="O116" s="2">
        <f>ABS(Visualisation!$E$69-Visualisation!Q$69)</f>
        <v>7.6439490832635988</v>
      </c>
      <c r="P116" s="2">
        <f>ABS(Visualisation!$E$69-Visualisation!R$69)</f>
        <v>0.13412635772420956</v>
      </c>
      <c r="Q116" s="2">
        <f>ABS(Visualisation!$E$69-Visualisation!S$69)</f>
        <v>0.68366846694027394</v>
      </c>
      <c r="R116" s="237">
        <f>ABS(Visualisation!$E$69-Visualisation!T$69)</f>
        <v>0.43662458145340999</v>
      </c>
      <c r="T116" s="184" t="s">
        <v>113</v>
      </c>
      <c r="U116" s="184">
        <f>MIN(C116:R131)</f>
        <v>6.4300137101369614E-4</v>
      </c>
    </row>
    <row r="117" spans="1:21">
      <c r="A117" s="59" t="s">
        <v>302</v>
      </c>
      <c r="B117" s="159" t="s">
        <v>231</v>
      </c>
      <c r="C117" s="2">
        <f>ABS(Visualisation!$F$69-Visualisation!E$69)</f>
        <v>1.0359123679522853E-2</v>
      </c>
      <c r="D117" s="2"/>
      <c r="E117" s="2">
        <f>ABS(Visualisation!$F$69-Visualisation!G$69)</f>
        <v>0.16963802949151585</v>
      </c>
      <c r="F117" s="2">
        <f>ABS(Visualisation!$F$69-Visualisation!H$69)</f>
        <v>0.74064664236761324</v>
      </c>
      <c r="G117" s="2">
        <f>ABS(Visualisation!$F$69-Visualisation!I$69)</f>
        <v>0.76897210108198166</v>
      </c>
      <c r="H117" s="2">
        <f>ABS(Visualisation!$F$69-Visualisation!J$69)</f>
        <v>0.6535934398612131</v>
      </c>
      <c r="I117" s="2">
        <f>ABS(Visualisation!$F$69-Visualisation!K$69)</f>
        <v>0.64026918539244804</v>
      </c>
      <c r="J117" s="2">
        <f>ABS(Visualisation!$F$69-Visualisation!L$69)</f>
        <v>0.61497685262687796</v>
      </c>
      <c r="K117" s="2">
        <f>ABS(Visualisation!$F$69-Visualisation!M$69)</f>
        <v>0.58633156102659179</v>
      </c>
      <c r="L117" s="2">
        <f>ABS(Visualisation!$F$69-Visualisation!N$69)</f>
        <v>0.42690845914490083</v>
      </c>
      <c r="M117" s="2">
        <f>ABS(Visualisation!$F$69-Visualisation!O$69)</f>
        <v>0.45862678766994236</v>
      </c>
      <c r="N117" s="2">
        <f>ABS(Visualisation!$F$69-Visualisation!P$69)</f>
        <v>0.44598459018277126</v>
      </c>
      <c r="O117" s="2">
        <f>ABS(Visualisation!$F$69-Visualisation!Q$69)</f>
        <v>7.6543082069431216</v>
      </c>
      <c r="P117" s="2">
        <f>ABS(Visualisation!$F$69-Visualisation!R$69)</f>
        <v>0.1237672340446867</v>
      </c>
      <c r="Q117" s="2">
        <f>ABS(Visualisation!$F$69-Visualisation!S$69)</f>
        <v>0.67330934326075109</v>
      </c>
      <c r="R117" s="237">
        <f>ABS(Visualisation!$F$69-Visualisation!T$69)</f>
        <v>0.42626545777388714</v>
      </c>
      <c r="T117" s="184" t="s">
        <v>114</v>
      </c>
      <c r="U117" s="184">
        <f>MAX(C116:R131)</f>
        <v>8.4232803080251024</v>
      </c>
    </row>
    <row r="118" spans="1:21">
      <c r="A118" s="59" t="s">
        <v>293</v>
      </c>
      <c r="B118" s="159" t="s">
        <v>232</v>
      </c>
      <c r="C118" s="2">
        <f>ABS(Visualisation!$G$69-Visualisation!E$69)</f>
        <v>0.159278905811993</v>
      </c>
      <c r="D118" s="2">
        <f>ABS(Visualisation!$G$69-Visualisation!F$69)</f>
        <v>0.16963802949151585</v>
      </c>
      <c r="E118" s="2"/>
      <c r="F118" s="2">
        <f>ABS(Visualisation!$G$69-Visualisation!H$69)</f>
        <v>0.91028467185912909</v>
      </c>
      <c r="G118" s="2">
        <f>ABS(Visualisation!$G$69-Visualisation!I$69)</f>
        <v>0.93861013057349751</v>
      </c>
      <c r="H118" s="2">
        <f>ABS(Visualisation!$G$69-Visualisation!J$69)</f>
        <v>0.82323146935272895</v>
      </c>
      <c r="I118" s="2">
        <f>ABS(Visualisation!$G$69-Visualisation!K$69)</f>
        <v>0.80990721488396389</v>
      </c>
      <c r="J118" s="2">
        <f>ABS(Visualisation!$G$69-Visualisation!L$69)</f>
        <v>0.78461488211839381</v>
      </c>
      <c r="K118" s="2">
        <f>ABS(Visualisation!$G$69-Visualisation!M$69)</f>
        <v>0.75596959051810764</v>
      </c>
      <c r="L118" s="2">
        <f>ABS(Visualisation!$G$69-Visualisation!N$69)</f>
        <v>0.59654648863641668</v>
      </c>
      <c r="M118" s="2">
        <f>ABS(Visualisation!$G$69-Visualisation!O$69)</f>
        <v>0.62826481716145821</v>
      </c>
      <c r="N118" s="2">
        <f>ABS(Visualisation!$G$69-Visualisation!P$69)</f>
        <v>0.61562261967428711</v>
      </c>
      <c r="O118" s="2">
        <f>ABS(Visualisation!$G$69-Visualisation!Q$69)</f>
        <v>7.4846701774516058</v>
      </c>
      <c r="P118" s="2">
        <f>ABS(Visualisation!$G$69-Visualisation!R$69)</f>
        <v>0.29340526353620255</v>
      </c>
      <c r="Q118" s="2">
        <f>ABS(Visualisation!$G$69-Visualisation!S$69)</f>
        <v>0.84294737275226694</v>
      </c>
      <c r="R118" s="237">
        <f>ABS(Visualisation!$G$69-Visualisation!T$69)</f>
        <v>0.59590348726540299</v>
      </c>
      <c r="T118" s="242" t="s">
        <v>416</v>
      </c>
      <c r="U118" s="241">
        <f>((U117-U116)/3+U116)</f>
        <v>2.8081887702557098</v>
      </c>
    </row>
    <row r="119" spans="1:21">
      <c r="A119" s="59" t="s">
        <v>46</v>
      </c>
      <c r="B119" s="159" t="s">
        <v>233</v>
      </c>
      <c r="C119" s="2">
        <f>ABS(Visualisation!$H$69-Visualisation!E$69)</f>
        <v>0.75100576604713609</v>
      </c>
      <c r="D119" s="2">
        <f>ABS(Visualisation!$H$69-Visualisation!F$69)</f>
        <v>0.74064664236761324</v>
      </c>
      <c r="E119" s="2">
        <f>ABS(Visualisation!$H$69-Visualisation!G$69)</f>
        <v>0.91028467185912909</v>
      </c>
      <c r="F119" s="2"/>
      <c r="G119" s="2">
        <f>ABS(Visualisation!$H$69-Visualisation!I$69)</f>
        <v>2.8325458714368423E-2</v>
      </c>
      <c r="H119" s="2">
        <f>ABS(Visualisation!$H$69-Visualisation!J$69)</f>
        <v>8.705320250640014E-2</v>
      </c>
      <c r="I119" s="2">
        <f>ABS(Visualisation!$H$69-Visualisation!K$69)</f>
        <v>0.1003774569751652</v>
      </c>
      <c r="J119" s="2">
        <f>ABS(Visualisation!$H$69-Visualisation!L$69)</f>
        <v>0.12566978974073528</v>
      </c>
      <c r="K119" s="2">
        <f>ABS(Visualisation!$H$69-Visualisation!M$69)</f>
        <v>0.15431508134102145</v>
      </c>
      <c r="L119" s="2">
        <f>ABS(Visualisation!$H$69-Visualisation!N$69)</f>
        <v>0.31373818322271241</v>
      </c>
      <c r="M119" s="2">
        <f>ABS(Visualisation!$H$69-Visualisation!O$69)</f>
        <v>0.28201985469767088</v>
      </c>
      <c r="N119" s="2">
        <f>ABS(Visualisation!$H$69-Visualisation!P$69)</f>
        <v>0.29466205218484198</v>
      </c>
      <c r="O119" s="2">
        <f>ABS(Visualisation!$H$69-Visualisation!Q$69)</f>
        <v>8.3949548493107358</v>
      </c>
      <c r="P119" s="2">
        <f>ABS(Visualisation!$H$69-Visualisation!R$69)</f>
        <v>0.61687940832292654</v>
      </c>
      <c r="Q119" s="2">
        <f>ABS(Visualisation!$H$69-Visualisation!S$69)</f>
        <v>6.7337299106862147E-2</v>
      </c>
      <c r="R119" s="237">
        <f>ABS(Visualisation!$H$69-Visualisation!T$69)</f>
        <v>0.3143811845937261</v>
      </c>
    </row>
    <row r="120" spans="1:21">
      <c r="A120" s="59" t="s">
        <v>294</v>
      </c>
      <c r="B120" s="159" t="s">
        <v>234</v>
      </c>
      <c r="C120" s="2">
        <f>ABS(Visualisation!$I$69-Visualisation!E$69)</f>
        <v>0.77933122476150452</v>
      </c>
      <c r="D120" s="2">
        <f>ABS(Visualisation!$I$69-Visualisation!F$69)</f>
        <v>0.76897210108198166</v>
      </c>
      <c r="E120" s="2">
        <f>ABS(Visualisation!$I$69-Visualisation!G$69)</f>
        <v>0.93861013057349751</v>
      </c>
      <c r="F120" s="2">
        <f>ABS(Visualisation!$I$69-Visualisation!H$69)</f>
        <v>2.8325458714368423E-2</v>
      </c>
      <c r="G120" s="2"/>
      <c r="H120" s="2">
        <f>ABS(Visualisation!$I$69-Visualisation!J$69)</f>
        <v>0.11537866122076856</v>
      </c>
      <c r="I120" s="2">
        <f>ABS(Visualisation!$I$69-Visualisation!K$69)</f>
        <v>0.12870291568953363</v>
      </c>
      <c r="J120" s="2">
        <f>ABS(Visualisation!$I$69-Visualisation!L$69)</f>
        <v>0.15399524845510371</v>
      </c>
      <c r="K120" s="2">
        <f>ABS(Visualisation!$I$69-Visualisation!M$69)</f>
        <v>0.18264054005538988</v>
      </c>
      <c r="L120" s="2">
        <f>ABS(Visualisation!$I$69-Visualisation!N$69)</f>
        <v>0.34206364193708083</v>
      </c>
      <c r="M120" s="2">
        <f>ABS(Visualisation!$I$69-Visualisation!O$69)</f>
        <v>0.3103453134120393</v>
      </c>
      <c r="N120" s="2">
        <f>ABS(Visualisation!$I$69-Visualisation!P$69)</f>
        <v>0.32298751089921041</v>
      </c>
      <c r="O120" s="2">
        <f>ABS(Visualisation!$I$69-Visualisation!Q$69)</f>
        <v>8.4232803080251024</v>
      </c>
      <c r="P120" s="2">
        <f>ABS(Visualisation!$I$69-Visualisation!R$69)</f>
        <v>0.64520486703729496</v>
      </c>
      <c r="Q120" s="2">
        <f>ABS(Visualisation!$I$69-Visualisation!S$69)</f>
        <v>9.5662757821230571E-2</v>
      </c>
      <c r="R120" s="237">
        <f>ABS(Visualisation!$I$69-Visualisation!T$69)</f>
        <v>0.34270664330809453</v>
      </c>
    </row>
    <row r="121" spans="1:21">
      <c r="A121" s="59" t="s">
        <v>203</v>
      </c>
      <c r="B121" s="159" t="s">
        <v>235</v>
      </c>
      <c r="C121" s="2">
        <f>ABS(Visualisation!$J$69-Visualisation!E$69)</f>
        <v>0.66395256354073595</v>
      </c>
      <c r="D121" s="2">
        <f>ABS(Visualisation!$J$69-Visualisation!F$69)</f>
        <v>0.6535934398612131</v>
      </c>
      <c r="E121" s="2">
        <f>ABS(Visualisation!$J$69-Visualisation!G$69)</f>
        <v>0.82323146935272895</v>
      </c>
      <c r="F121" s="2">
        <f>ABS(Visualisation!$J$69-Visualisation!H$69)</f>
        <v>8.705320250640014E-2</v>
      </c>
      <c r="G121" s="2">
        <f>ABS(Visualisation!$J$69-Visualisation!I$69)</f>
        <v>0.11537866122076856</v>
      </c>
      <c r="H121" s="2"/>
      <c r="I121" s="2">
        <f>ABS(Visualisation!$J$69-Visualisation!K$69)</f>
        <v>1.3324254468765062E-2</v>
      </c>
      <c r="J121" s="2">
        <f>ABS(Visualisation!$J$69-Visualisation!L$69)</f>
        <v>3.8616587234335142E-2</v>
      </c>
      <c r="K121" s="2">
        <f>ABS(Visualisation!$J$69-Visualisation!M$69)</f>
        <v>6.7261878834621314E-2</v>
      </c>
      <c r="L121" s="2">
        <f>ABS(Visualisation!$J$69-Visualisation!N$69)</f>
        <v>0.22668498071631227</v>
      </c>
      <c r="M121" s="2">
        <f>ABS(Visualisation!$J$69-Visualisation!O$69)</f>
        <v>0.19496665219127074</v>
      </c>
      <c r="N121" s="2">
        <f>ABS(Visualisation!$J$69-Visualisation!P$69)</f>
        <v>0.20760884967844184</v>
      </c>
      <c r="O121" s="2">
        <f>ABS(Visualisation!$J$69-Visualisation!Q$69)</f>
        <v>8.3079016468043356</v>
      </c>
      <c r="P121" s="2">
        <f>ABS(Visualisation!$J$69-Visualisation!R$69)</f>
        <v>0.5298262058165264</v>
      </c>
      <c r="Q121" s="2">
        <f>ABS(Visualisation!$J$69-Visualisation!S$69)</f>
        <v>1.9715903399537993E-2</v>
      </c>
      <c r="R121" s="237">
        <f>ABS(Visualisation!$J$69-Visualisation!T$69)</f>
        <v>0.22732798208732596</v>
      </c>
    </row>
    <row r="122" spans="1:21">
      <c r="A122" s="59" t="s">
        <v>128</v>
      </c>
      <c r="B122" s="159" t="s">
        <v>236</v>
      </c>
      <c r="C122" s="2">
        <f>ABS(Visualisation!$K$69-Visualisation!E$69)</f>
        <v>0.65062830907197089</v>
      </c>
      <c r="D122" s="2">
        <f>ABS(Visualisation!$K$69-Visualisation!F$69)</f>
        <v>0.64026918539244804</v>
      </c>
      <c r="E122" s="2">
        <f>ABS(Visualisation!$K$69-Visualisation!G$69)</f>
        <v>0.80990721488396389</v>
      </c>
      <c r="F122" s="2">
        <f>ABS(Visualisation!$K$69-Visualisation!H$69)</f>
        <v>0.1003774569751652</v>
      </c>
      <c r="G122" s="2">
        <f>ABS(Visualisation!$K$69-Visualisation!I$69)</f>
        <v>0.12870291568953363</v>
      </c>
      <c r="H122" s="2">
        <f>ABS(Visualisation!$K$69-Visualisation!J$69)</f>
        <v>1.3324254468765062E-2</v>
      </c>
      <c r="I122" s="2"/>
      <c r="J122" s="2">
        <f>ABS(Visualisation!$K$69-Visualisation!L$69)</f>
        <v>2.529233276557008E-2</v>
      </c>
      <c r="K122" s="2">
        <f>ABS(Visualisation!$K$69-Visualisation!M$69)</f>
        <v>5.3937624365856252E-2</v>
      </c>
      <c r="L122" s="2">
        <f>ABS(Visualisation!$K$69-Visualisation!N$69)</f>
        <v>0.21336072624754721</v>
      </c>
      <c r="M122" s="2">
        <f>ABS(Visualisation!$K$69-Visualisation!O$69)</f>
        <v>0.18164239772250568</v>
      </c>
      <c r="N122" s="2">
        <f>ABS(Visualisation!$K$69-Visualisation!P$69)</f>
        <v>0.19428459520967678</v>
      </c>
      <c r="O122" s="2">
        <f>ABS(Visualisation!$K$69-Visualisation!Q$69)</f>
        <v>8.2945773923355688</v>
      </c>
      <c r="P122" s="2">
        <f>ABS(Visualisation!$K$69-Visualisation!R$69)</f>
        <v>0.51650195134776133</v>
      </c>
      <c r="Q122" s="2">
        <f>ABS(Visualisation!$K$69-Visualisation!S$69)</f>
        <v>3.3040157868303055E-2</v>
      </c>
      <c r="R122" s="237">
        <f>ABS(Visualisation!$K$69-Visualisation!T$69)</f>
        <v>0.2140037276185609</v>
      </c>
    </row>
    <row r="123" spans="1:21">
      <c r="A123" s="59" t="s">
        <v>73</v>
      </c>
      <c r="B123" s="159" t="s">
        <v>290</v>
      </c>
      <c r="C123" s="2">
        <f>ABS(Visualisation!$L$69-Visualisation!E$69)</f>
        <v>0.62533597630640081</v>
      </c>
      <c r="D123" s="2">
        <f>ABS(Visualisation!$L$69-Visualisation!F$69)</f>
        <v>0.61497685262687796</v>
      </c>
      <c r="E123" s="2">
        <f>ABS(Visualisation!$L$69-Visualisation!G$69)</f>
        <v>0.78461488211839381</v>
      </c>
      <c r="F123" s="2">
        <f>ABS(Visualisation!$L$69-Visualisation!H$69)</f>
        <v>0.12566978974073528</v>
      </c>
      <c r="G123" s="2">
        <f>ABS(Visualisation!$L$69-Visualisation!I$69)</f>
        <v>0.15399524845510371</v>
      </c>
      <c r="H123" s="2">
        <f>ABS(Visualisation!$L$69-Visualisation!J$69)</f>
        <v>3.8616587234335142E-2</v>
      </c>
      <c r="I123" s="2">
        <f>ABS(Visualisation!$L$69-Visualisation!K$69)</f>
        <v>2.529233276557008E-2</v>
      </c>
      <c r="J123" s="2"/>
      <c r="K123" s="2">
        <f>ABS(Visualisation!$L$69-Visualisation!M$69)</f>
        <v>2.8645291600286171E-2</v>
      </c>
      <c r="L123" s="2">
        <f>ABS(Visualisation!$L$69-Visualisation!N$69)</f>
        <v>0.18806839348197713</v>
      </c>
      <c r="M123" s="2">
        <f>ABS(Visualisation!$L$69-Visualisation!O$69)</f>
        <v>0.1563500649569356</v>
      </c>
      <c r="N123" s="2">
        <f>ABS(Visualisation!$L$69-Visualisation!P$69)</f>
        <v>0.1689922624441067</v>
      </c>
      <c r="O123" s="2">
        <f>ABS(Visualisation!$L$69-Visualisation!Q$69)</f>
        <v>8.2692850595699987</v>
      </c>
      <c r="P123" s="2">
        <f>ABS(Visualisation!$L$69-Visualisation!R$69)</f>
        <v>0.49120961858219125</v>
      </c>
      <c r="Q123" s="2">
        <f>ABS(Visualisation!$L$69-Visualisation!S$69)</f>
        <v>5.8332490633873135E-2</v>
      </c>
      <c r="R123" s="237">
        <f>ABS(Visualisation!$L$69-Visualisation!T$69)</f>
        <v>0.18871139485299082</v>
      </c>
    </row>
    <row r="124" spans="1:21">
      <c r="A124" s="59" t="s">
        <v>72</v>
      </c>
      <c r="B124" s="159" t="s">
        <v>291</v>
      </c>
      <c r="C124" s="2">
        <f>ABS(Visualisation!$M$69-Visualisation!E$69)</f>
        <v>0.59669068470611464</v>
      </c>
      <c r="D124" s="2">
        <f>ABS(Visualisation!$M$69-Visualisation!F$69)</f>
        <v>0.58633156102659179</v>
      </c>
      <c r="E124" s="2">
        <f>ABS(Visualisation!$M$69-Visualisation!G$69)</f>
        <v>0.75596959051810764</v>
      </c>
      <c r="F124" s="2">
        <f>ABS(Visualisation!$M$69-Visualisation!H$69)</f>
        <v>0.15431508134102145</v>
      </c>
      <c r="G124" s="2">
        <f>ABS(Visualisation!$M$69-Visualisation!I$69)</f>
        <v>0.18264054005538988</v>
      </c>
      <c r="H124" s="2">
        <f>ABS(Visualisation!$M$69-Visualisation!J$69)</f>
        <v>6.7261878834621314E-2</v>
      </c>
      <c r="I124" s="2">
        <f>ABS(Visualisation!$M$69-Visualisation!K$69)</f>
        <v>5.3937624365856252E-2</v>
      </c>
      <c r="J124" s="2">
        <f>ABS(Visualisation!$M$69-Visualisation!L$69)</f>
        <v>2.8645291600286171E-2</v>
      </c>
      <c r="K124" s="2"/>
      <c r="L124" s="2">
        <f>ABS(Visualisation!$M$69-Visualisation!N$69)</f>
        <v>0.15942310188169095</v>
      </c>
      <c r="M124" s="2">
        <f>ABS(Visualisation!$M$69-Visualisation!O$69)</f>
        <v>0.12770477335664943</v>
      </c>
      <c r="N124" s="2">
        <f>ABS(Visualisation!$M$69-Visualisation!P$69)</f>
        <v>0.14034697084382053</v>
      </c>
      <c r="O124" s="2">
        <f>ABS(Visualisation!$M$69-Visualisation!Q$69)</f>
        <v>8.2406397679697143</v>
      </c>
      <c r="P124" s="2">
        <f>ABS(Visualisation!$M$69-Visualisation!R$69)</f>
        <v>0.46256432698190508</v>
      </c>
      <c r="Q124" s="2">
        <f>ABS(Visualisation!$M$69-Visualisation!S$69)</f>
        <v>8.6977782234159307E-2</v>
      </c>
      <c r="R124" s="237">
        <f>ABS(Visualisation!$M$69-Visualisation!T$69)</f>
        <v>0.16006610325270465</v>
      </c>
    </row>
    <row r="125" spans="1:21">
      <c r="A125" s="59" t="s">
        <v>71</v>
      </c>
      <c r="B125" s="159" t="s">
        <v>292</v>
      </c>
      <c r="C125" s="2">
        <f>ABS(Visualisation!$N$69-Visualisation!E$69)</f>
        <v>0.43726758282442368</v>
      </c>
      <c r="D125" s="2">
        <f>ABS(Visualisation!$N$69-Visualisation!F$69)</f>
        <v>0.42690845914490083</v>
      </c>
      <c r="E125" s="2">
        <f>ABS(Visualisation!$N$69-Visualisation!G$69)</f>
        <v>0.59654648863641668</v>
      </c>
      <c r="F125" s="2">
        <f>ABS(Visualisation!$N$69-Visualisation!H$69)</f>
        <v>0.31373818322271241</v>
      </c>
      <c r="G125" s="2">
        <f>ABS(Visualisation!$N$69-Visualisation!I$69)</f>
        <v>0.34206364193708083</v>
      </c>
      <c r="H125" s="2">
        <f>ABS(Visualisation!$N$69-Visualisation!J$69)</f>
        <v>0.22668498071631227</v>
      </c>
      <c r="I125" s="2">
        <f>ABS(Visualisation!$N$69-Visualisation!K$69)</f>
        <v>0.21336072624754721</v>
      </c>
      <c r="J125" s="2">
        <f>ABS(Visualisation!$N$69-Visualisation!L$69)</f>
        <v>0.18806839348197713</v>
      </c>
      <c r="K125" s="2">
        <f>ABS(Visualisation!$N$69-Visualisation!M$69)</f>
        <v>0.15942310188169095</v>
      </c>
      <c r="L125" s="2"/>
      <c r="M125" s="2">
        <f>ABS(Visualisation!$N$69-Visualisation!O$69)</f>
        <v>3.1718328525041528E-2</v>
      </c>
      <c r="N125" s="2">
        <f>ABS(Visualisation!$N$69-Visualisation!P$69)</f>
        <v>1.9076131037870425E-2</v>
      </c>
      <c r="O125" s="2">
        <f>ABS(Visualisation!$N$69-Visualisation!Q$69)</f>
        <v>8.0812166660880216</v>
      </c>
      <c r="P125" s="2">
        <f>ABS(Visualisation!$N$69-Visualisation!R$69)</f>
        <v>0.30314122510021413</v>
      </c>
      <c r="Q125" s="2">
        <f>ABS(Visualisation!$N$69-Visualisation!S$69)</f>
        <v>0.24640088411585026</v>
      </c>
      <c r="R125" s="237">
        <f>ABS(Visualisation!$N$69-Visualisation!T$69)</f>
        <v>6.4300137101369614E-4</v>
      </c>
    </row>
    <row r="126" spans="1:21">
      <c r="A126" s="59" t="s">
        <v>70</v>
      </c>
      <c r="B126" s="159" t="s">
        <v>83</v>
      </c>
      <c r="C126" s="2">
        <f>ABS(Visualisation!$O$69-Visualisation!E$69)</f>
        <v>0.46898591134946521</v>
      </c>
      <c r="D126" s="2">
        <f>ABS(Visualisation!$O$69-Visualisation!F$69)</f>
        <v>0.45862678766994236</v>
      </c>
      <c r="E126" s="2">
        <f>ABS(Visualisation!$O$69-Visualisation!G$69)</f>
        <v>0.62826481716145821</v>
      </c>
      <c r="F126" s="2">
        <f>ABS(Visualisation!$O$69-Visualisation!H$69)</f>
        <v>0.28201985469767088</v>
      </c>
      <c r="G126" s="2">
        <f>ABS(Visualisation!$O$69-Visualisation!I$69)</f>
        <v>0.3103453134120393</v>
      </c>
      <c r="H126" s="2">
        <f>ABS(Visualisation!$O$69-Visualisation!J$69)</f>
        <v>0.19496665219127074</v>
      </c>
      <c r="I126" s="2">
        <f>ABS(Visualisation!$O$69-Visualisation!K$69)</f>
        <v>0.18164239772250568</v>
      </c>
      <c r="J126" s="2">
        <f>ABS(Visualisation!$O$69-Visualisation!L$69)</f>
        <v>0.1563500649569356</v>
      </c>
      <c r="K126" s="2">
        <f>ABS(Visualisation!$O$69-Visualisation!M$69)</f>
        <v>0.12770477335664943</v>
      </c>
      <c r="L126" s="2">
        <f>ABS(Visualisation!$O$69-Visualisation!N$69)</f>
        <v>3.1718328525041528E-2</v>
      </c>
      <c r="M126" s="2"/>
      <c r="N126" s="2">
        <f>ABS(Visualisation!$O$69-Visualisation!P$69)</f>
        <v>1.2642197487171103E-2</v>
      </c>
      <c r="O126" s="2">
        <f>ABS(Visualisation!$O$69-Visualisation!Q$69)</f>
        <v>8.1129349946130631</v>
      </c>
      <c r="P126" s="2">
        <f>ABS(Visualisation!$O$69-Visualisation!R$69)</f>
        <v>0.33485955362525566</v>
      </c>
      <c r="Q126" s="2">
        <f>ABS(Visualisation!$O$69-Visualisation!S$69)</f>
        <v>0.21468255559080873</v>
      </c>
      <c r="R126" s="237">
        <f>ABS(Visualisation!$O$69-Visualisation!T$69)</f>
        <v>3.2361329896055224E-2</v>
      </c>
    </row>
    <row r="127" spans="1:21">
      <c r="A127" s="59" t="s">
        <v>338</v>
      </c>
      <c r="B127" s="159" t="s">
        <v>84</v>
      </c>
      <c r="C127" s="2">
        <f>ABS(Visualisation!$P$69-Visualisation!E$69)</f>
        <v>0.45634371386229411</v>
      </c>
      <c r="D127" s="2">
        <f>ABS(Visualisation!$P$69-Visualisation!F$69)</f>
        <v>0.44598459018277126</v>
      </c>
      <c r="E127" s="2">
        <f>ABS(Visualisation!$P$69-Visualisation!G$69)</f>
        <v>0.61562261967428711</v>
      </c>
      <c r="F127" s="2">
        <f>ABS(Visualisation!$P$69-Visualisation!H$69)</f>
        <v>0.29466205218484198</v>
      </c>
      <c r="G127" s="2">
        <f>ABS(Visualisation!$P$69-Visualisation!I$69)</f>
        <v>0.32298751089921041</v>
      </c>
      <c r="H127" s="2">
        <f>ABS(Visualisation!$P$69-Visualisation!J$69)</f>
        <v>0.20760884967844184</v>
      </c>
      <c r="I127" s="2">
        <f>ABS(Visualisation!$P$69-Visualisation!K$69)</f>
        <v>0.19428459520967678</v>
      </c>
      <c r="J127" s="2">
        <f>ABS(Visualisation!$P$69-Visualisation!L$69)</f>
        <v>0.1689922624441067</v>
      </c>
      <c r="K127" s="2">
        <f>ABS(Visualisation!$P$69-Visualisation!M$69)</f>
        <v>0.14034697084382053</v>
      </c>
      <c r="L127" s="2">
        <f>ABS(Visualisation!$P$69-Visualisation!N$69)</f>
        <v>1.9076131037870425E-2</v>
      </c>
      <c r="M127" s="2">
        <f>ABS(Visualisation!$P$69-Visualisation!O$69)</f>
        <v>1.2642197487171103E-2</v>
      </c>
      <c r="N127" s="2"/>
      <c r="O127" s="2">
        <f>ABS(Visualisation!$P$69-Visualisation!Q$69)</f>
        <v>8.100292797125892</v>
      </c>
      <c r="P127" s="2">
        <f>ABS(Visualisation!$P$69-Visualisation!R$69)</f>
        <v>0.32221735613808455</v>
      </c>
      <c r="Q127" s="2">
        <f>ABS(Visualisation!$P$69-Visualisation!S$69)</f>
        <v>0.22732475307797984</v>
      </c>
      <c r="R127" s="237">
        <f>ABS(Visualisation!$P$69-Visualisation!T$69)</f>
        <v>1.9719132408884121E-2</v>
      </c>
    </row>
    <row r="128" spans="1:21">
      <c r="A128" s="59" t="s">
        <v>89</v>
      </c>
      <c r="B128" s="159" t="s">
        <v>85</v>
      </c>
      <c r="C128" s="2">
        <f>ABS(Visualisation!$Q$69-Visualisation!E$69)</f>
        <v>7.6439490832635988</v>
      </c>
      <c r="D128" s="2">
        <f>ABS(Visualisation!$Q$69-Visualisation!F$69)</f>
        <v>7.6543082069431216</v>
      </c>
      <c r="E128" s="2">
        <f>ABS(Visualisation!$Q$69-Visualisation!G$69)</f>
        <v>7.4846701774516058</v>
      </c>
      <c r="F128" s="2">
        <f>ABS(Visualisation!$Q$69-Visualisation!H$69)</f>
        <v>8.3949548493107358</v>
      </c>
      <c r="G128" s="2">
        <f>ABS(Visualisation!$Q$69-Visualisation!I$69)</f>
        <v>8.4232803080251024</v>
      </c>
      <c r="H128" s="2">
        <f>ABS(Visualisation!$Q$69-Visualisation!J$69)</f>
        <v>8.3079016468043356</v>
      </c>
      <c r="I128" s="2">
        <f>ABS(Visualisation!$Q$69-Visualisation!K$69)</f>
        <v>8.2945773923355688</v>
      </c>
      <c r="J128" s="2">
        <f>ABS(Visualisation!$Q$69-Visualisation!L$69)</f>
        <v>8.2692850595699987</v>
      </c>
      <c r="K128" s="2">
        <f>ABS(Visualisation!$Q$69-Visualisation!M$69)</f>
        <v>8.2406397679697143</v>
      </c>
      <c r="L128" s="2">
        <f>ABS(Visualisation!$Q$69-Visualisation!N$69)</f>
        <v>8.0812166660880216</v>
      </c>
      <c r="M128" s="2">
        <f>ABS(Visualisation!$Q$69-Visualisation!O$69)</f>
        <v>8.1129349946130631</v>
      </c>
      <c r="N128" s="2">
        <f>ABS(Visualisation!$Q$69-Visualisation!P$69)</f>
        <v>8.100292797125892</v>
      </c>
      <c r="O128" s="2"/>
      <c r="P128" s="2">
        <f>ABS(Visualisation!$Q$69-Visualisation!R$69)</f>
        <v>7.7780754409878083</v>
      </c>
      <c r="Q128" s="2">
        <f>ABS(Visualisation!$Q$69-Visualisation!S$69)</f>
        <v>8.3276175502038718</v>
      </c>
      <c r="R128" s="237">
        <f>ABS(Visualisation!$Q$69-Visualisation!T$69)</f>
        <v>8.0805736647170079</v>
      </c>
    </row>
    <row r="129" spans="1:21">
      <c r="A129" s="59" t="s">
        <v>88</v>
      </c>
      <c r="B129" s="159" t="s">
        <v>303</v>
      </c>
      <c r="C129" s="2">
        <f>ABS(Visualisation!$R$69-Visualisation!E$69)</f>
        <v>0.13412635772420956</v>
      </c>
      <c r="D129" s="2">
        <f>ABS(Visualisation!$R$69-Visualisation!F$69)</f>
        <v>0.1237672340446867</v>
      </c>
      <c r="E129" s="2">
        <f>ABS(Visualisation!$R$69-Visualisation!G$69)</f>
        <v>0.29340526353620255</v>
      </c>
      <c r="F129" s="2">
        <f>ABS(Visualisation!$R$69-Visualisation!H$69)</f>
        <v>0.61687940832292654</v>
      </c>
      <c r="G129" s="2">
        <f>ABS(Visualisation!$R$69-Visualisation!I$69)</f>
        <v>0.64520486703729496</v>
      </c>
      <c r="H129" s="2">
        <f>ABS(Visualisation!$R$69-Visualisation!J$69)</f>
        <v>0.5298262058165264</v>
      </c>
      <c r="I129" s="2">
        <f>ABS(Visualisation!$R$69-Visualisation!K$69)</f>
        <v>0.51650195134776133</v>
      </c>
      <c r="J129" s="2">
        <f>ABS(Visualisation!$R$69-Visualisation!L$69)</f>
        <v>0.49120961858219125</v>
      </c>
      <c r="K129" s="2">
        <f>ABS(Visualisation!$R$69-Visualisation!M$69)</f>
        <v>0.46256432698190508</v>
      </c>
      <c r="L129" s="2">
        <f>ABS(Visualisation!$R$69-Visualisation!N$69)</f>
        <v>0.30314122510021413</v>
      </c>
      <c r="M129" s="2">
        <f>ABS(Visualisation!$R$69-Visualisation!O$69)</f>
        <v>0.33485955362525566</v>
      </c>
      <c r="N129" s="2">
        <f>ABS(Visualisation!$R$69-Visualisation!P$69)</f>
        <v>0.32221735613808455</v>
      </c>
      <c r="O129" s="2">
        <f>ABS(Visualisation!$R$69-Visualisation!Q$69)</f>
        <v>7.7780754409878083</v>
      </c>
      <c r="P129" s="2"/>
      <c r="Q129" s="2">
        <f>ABS(Visualisation!$R$69-Visualisation!S$69)</f>
        <v>0.54954210921606439</v>
      </c>
      <c r="R129" s="237">
        <f>ABS(Visualisation!$R$69-Visualisation!T$69)</f>
        <v>0.30249822372920043</v>
      </c>
    </row>
    <row r="130" spans="1:21">
      <c r="A130" s="59" t="s">
        <v>87</v>
      </c>
      <c r="B130" s="159" t="s">
        <v>324</v>
      </c>
      <c r="C130" s="2">
        <f>ABS(Visualisation!$S$69-Visualisation!E$69)</f>
        <v>0.68366846694027394</v>
      </c>
      <c r="D130" s="2">
        <f>ABS(Visualisation!$S$69-Visualisation!F$69)</f>
        <v>0.67330934326075109</v>
      </c>
      <c r="E130" s="2">
        <f>ABS(Visualisation!$S$69-Visualisation!G$69)</f>
        <v>0.84294737275226694</v>
      </c>
      <c r="F130" s="2">
        <f>ABS(Visualisation!$S$69-Visualisation!H$69)</f>
        <v>6.7337299106862147E-2</v>
      </c>
      <c r="G130" s="2">
        <f>ABS(Visualisation!$S$69-Visualisation!I$69)</f>
        <v>9.5662757821230571E-2</v>
      </c>
      <c r="H130" s="2">
        <f>ABS(Visualisation!$S$69-Visualisation!J$69)</f>
        <v>1.9715903399537993E-2</v>
      </c>
      <c r="I130" s="2">
        <f>ABS(Visualisation!$S$69-Visualisation!K$69)</f>
        <v>3.3040157868303055E-2</v>
      </c>
      <c r="J130" s="2">
        <f>ABS(Visualisation!$S$69-Visualisation!L$69)</f>
        <v>5.8332490633873135E-2</v>
      </c>
      <c r="K130" s="2">
        <f>ABS(Visualisation!$S$69-Visualisation!M$69)</f>
        <v>8.6977782234159307E-2</v>
      </c>
      <c r="L130" s="2">
        <f>ABS(Visualisation!$S$69-Visualisation!N$69)</f>
        <v>0.24640088411585026</v>
      </c>
      <c r="M130" s="2">
        <f>ABS(Visualisation!$S$69-Visualisation!O$69)</f>
        <v>0.21468255559080873</v>
      </c>
      <c r="N130" s="2">
        <f>ABS(Visualisation!$S$69-Visualisation!P$69)</f>
        <v>0.22732475307797984</v>
      </c>
      <c r="O130" s="2">
        <f>ABS(Visualisation!$S$69-Visualisation!Q$69)</f>
        <v>8.3276175502038718</v>
      </c>
      <c r="P130" s="2">
        <f>ABS(Visualisation!$S$69-Visualisation!R$69)</f>
        <v>0.54954210921606439</v>
      </c>
      <c r="Q130" s="2"/>
      <c r="R130" s="237">
        <f>ABS(Visualisation!$S$69-Visualisation!T$69)</f>
        <v>0.24704388548686396</v>
      </c>
    </row>
    <row r="131" spans="1:21">
      <c r="A131" s="59" t="s">
        <v>131</v>
      </c>
      <c r="B131" s="159" t="s">
        <v>123</v>
      </c>
      <c r="C131" s="221">
        <f>ABS(Visualisation!$T$69-Visualisation!E$69)</f>
        <v>0.43662458145340999</v>
      </c>
      <c r="D131" s="221">
        <f>ABS(Visualisation!$T$69-Visualisation!F$69)</f>
        <v>0.42626545777388714</v>
      </c>
      <c r="E131" s="221">
        <f>ABS(Visualisation!$T$69-Visualisation!G$69)</f>
        <v>0.59590348726540299</v>
      </c>
      <c r="F131" s="221">
        <f>ABS(Visualisation!$T$69-Visualisation!H$69)</f>
        <v>0.3143811845937261</v>
      </c>
      <c r="G131" s="221">
        <f>ABS(Visualisation!$T$69-Visualisation!I$69)</f>
        <v>0.34270664330809453</v>
      </c>
      <c r="H131" s="221">
        <f>ABS(Visualisation!$T$69-Visualisation!J$69)</f>
        <v>0.22732798208732596</v>
      </c>
      <c r="I131" s="221">
        <f>ABS(Visualisation!$T$69-Visualisation!K$69)</f>
        <v>0.2140037276185609</v>
      </c>
      <c r="J131" s="221">
        <f>ABS(Visualisation!$T$69-Visualisation!L$69)</f>
        <v>0.18871139485299082</v>
      </c>
      <c r="K131" s="221">
        <f>ABS(Visualisation!$T$69-Visualisation!M$69)</f>
        <v>0.16006610325270465</v>
      </c>
      <c r="L131" s="221">
        <f>ABS(Visualisation!$T$69-Visualisation!N$69)</f>
        <v>6.4300137101369614E-4</v>
      </c>
      <c r="M131" s="221">
        <f>ABS(Visualisation!$T$69-Visualisation!O$69)</f>
        <v>3.2361329896055224E-2</v>
      </c>
      <c r="N131" s="221">
        <f>ABS(Visualisation!$T$69-Visualisation!P$69)</f>
        <v>1.9719132408884121E-2</v>
      </c>
      <c r="O131" s="221">
        <f>ABS(Visualisation!$T$69-Visualisation!Q$69)</f>
        <v>8.0805736647170079</v>
      </c>
      <c r="P131" s="221">
        <f>ABS(Visualisation!$T$69-Visualisation!R$69)</f>
        <v>0.30249822372920043</v>
      </c>
      <c r="Q131" s="221">
        <f>ABS(Visualisation!$T$69-Visualisation!S$69)</f>
        <v>0.24704388548686396</v>
      </c>
      <c r="R131" s="238"/>
    </row>
    <row r="138" spans="1:21" ht="15.75">
      <c r="A138" s="59">
        <v>70</v>
      </c>
      <c r="B138" s="160" t="s">
        <v>6</v>
      </c>
      <c r="C138" t="s">
        <v>45</v>
      </c>
      <c r="D138" t="s">
        <v>302</v>
      </c>
      <c r="E138" t="s">
        <v>293</v>
      </c>
      <c r="F138" t="s">
        <v>46</v>
      </c>
      <c r="G138" t="s">
        <v>250</v>
      </c>
      <c r="H138" t="s">
        <v>203</v>
      </c>
      <c r="I138" t="s">
        <v>128</v>
      </c>
      <c r="J138" t="s">
        <v>73</v>
      </c>
      <c r="K138" t="s">
        <v>72</v>
      </c>
      <c r="L138" t="s">
        <v>71</v>
      </c>
      <c r="M138" t="s">
        <v>70</v>
      </c>
      <c r="N138" t="s">
        <v>338</v>
      </c>
      <c r="O138" t="s">
        <v>89</v>
      </c>
      <c r="P138" t="s">
        <v>88</v>
      </c>
      <c r="Q138" t="s">
        <v>87</v>
      </c>
      <c r="R138" t="s">
        <v>129</v>
      </c>
    </row>
    <row r="139" spans="1:21">
      <c r="B139" s="161" t="s">
        <v>7</v>
      </c>
      <c r="C139" s="181" t="s">
        <v>42</v>
      </c>
      <c r="D139" s="155" t="s">
        <v>43</v>
      </c>
      <c r="E139" s="155" t="s">
        <v>44</v>
      </c>
      <c r="F139" s="155" t="s">
        <v>334</v>
      </c>
      <c r="G139" s="155" t="s">
        <v>161</v>
      </c>
      <c r="H139" s="155" t="s">
        <v>162</v>
      </c>
      <c r="I139" s="155" t="s">
        <v>56</v>
      </c>
      <c r="J139" s="155" t="s">
        <v>57</v>
      </c>
      <c r="K139" s="155" t="s">
        <v>58</v>
      </c>
      <c r="L139" s="155" t="s">
        <v>306</v>
      </c>
      <c r="M139" s="155" t="s">
        <v>307</v>
      </c>
      <c r="N139" s="155" t="s">
        <v>308</v>
      </c>
      <c r="O139" s="155" t="s">
        <v>309</v>
      </c>
      <c r="P139" s="155" t="s">
        <v>310</v>
      </c>
      <c r="Q139" s="155" t="s">
        <v>311</v>
      </c>
      <c r="R139" s="155" t="s">
        <v>205</v>
      </c>
    </row>
    <row r="140" spans="1:21">
      <c r="A140" s="59" t="s">
        <v>130</v>
      </c>
      <c r="B140" s="159" t="s">
        <v>230</v>
      </c>
      <c r="C140" s="2"/>
      <c r="D140" s="2">
        <f>ABS(Visualisation!$E$70-Visualisation!F$70)</f>
        <v>0.17617934510568034</v>
      </c>
      <c r="E140" s="2">
        <f>ABS(Visualisation!$E$70-Visualisation!G$70)</f>
        <v>0.30784604422909467</v>
      </c>
      <c r="F140" s="2">
        <f>ABS(Visualisation!$E$70-Visualisation!H$70)</f>
        <v>2.1337452321265005</v>
      </c>
      <c r="G140" s="2">
        <f>ABS(Visualisation!$E$70-Visualisation!I$70)</f>
        <v>2.2452527156801096</v>
      </c>
      <c r="H140" s="2">
        <f>ABS(Visualisation!$E$70-Visualisation!J$70)</f>
        <v>2.2058094518556146</v>
      </c>
      <c r="I140" s="2">
        <f>ABS(Visualisation!$E$70-Visualisation!K$70)</f>
        <v>1.3457539500199545</v>
      </c>
      <c r="J140" s="2">
        <f>ABS(Visualisation!$E$70-Visualisation!L$70)</f>
        <v>1.4049705702341839</v>
      </c>
      <c r="K140" s="2">
        <f>ABS(Visualisation!$E$70-Visualisation!M$70)</f>
        <v>1.5198683091591505</v>
      </c>
      <c r="L140" s="2">
        <f>ABS(Visualisation!$E$70-Visualisation!N$70)</f>
        <v>1.3973705803421552</v>
      </c>
      <c r="M140" s="2">
        <f>ABS(Visualisation!$E$70-Visualisation!O$70)</f>
        <v>1.6616321381832364</v>
      </c>
      <c r="N140" s="2">
        <f>ABS(Visualisation!$E$70-Visualisation!P$70)</f>
        <v>1.8307137885011997</v>
      </c>
      <c r="O140" s="2">
        <f>ABS(Visualisation!$E$70-Visualisation!Q$70)</f>
        <v>39.965326458272912</v>
      </c>
      <c r="P140" s="2">
        <f>ABS(Visualisation!$E$70-Visualisation!R$70)</f>
        <v>0.21913656401099502</v>
      </c>
      <c r="Q140" s="2">
        <f>ABS(Visualisation!$E$70-Visualisation!S$70)</f>
        <v>2.492182315229158</v>
      </c>
      <c r="R140" s="237">
        <f>ABS(Visualisation!$E$70-Visualisation!T$70)</f>
        <v>2.0074225913987078</v>
      </c>
      <c r="T140" s="184" t="s">
        <v>113</v>
      </c>
      <c r="U140" s="184">
        <f>MIN(C140:R155)</f>
        <v>7.5999898920287023E-3</v>
      </c>
    </row>
    <row r="141" spans="1:21">
      <c r="A141" s="59" t="s">
        <v>302</v>
      </c>
      <c r="B141" s="159" t="s">
        <v>231</v>
      </c>
      <c r="C141" s="2">
        <f>ABS(Visualisation!$F$70-Visualisation!E$70)</f>
        <v>0.17617934510568034</v>
      </c>
      <c r="D141" s="2"/>
      <c r="E141" s="2">
        <f>ABS(Visualisation!$F$70-Visualisation!G$70)</f>
        <v>0.48402538933477501</v>
      </c>
      <c r="F141" s="2">
        <f>ABS(Visualisation!$F$70-Visualisation!H$70)</f>
        <v>1.9575658870208201</v>
      </c>
      <c r="G141" s="2">
        <f>ABS(Visualisation!$F$70-Visualisation!I$70)</f>
        <v>2.0690733705744293</v>
      </c>
      <c r="H141" s="2">
        <f>ABS(Visualisation!$F$70-Visualisation!J$70)</f>
        <v>2.0296301067499343</v>
      </c>
      <c r="I141" s="2">
        <f>ABS(Visualisation!$F$70-Visualisation!K$70)</f>
        <v>1.1695746049142741</v>
      </c>
      <c r="J141" s="2">
        <f>ABS(Visualisation!$F$70-Visualisation!L$70)</f>
        <v>1.2287912251285036</v>
      </c>
      <c r="K141" s="2">
        <f>ABS(Visualisation!$F$70-Visualisation!M$70)</f>
        <v>1.3436889640534702</v>
      </c>
      <c r="L141" s="2">
        <f>ABS(Visualisation!$F$70-Visualisation!N$70)</f>
        <v>1.2211912352364749</v>
      </c>
      <c r="M141" s="2">
        <f>ABS(Visualisation!$F$70-Visualisation!O$70)</f>
        <v>1.4854527930775561</v>
      </c>
      <c r="N141" s="2">
        <f>ABS(Visualisation!$F$70-Visualisation!P$70)</f>
        <v>1.6545344433955194</v>
      </c>
      <c r="O141" s="2">
        <f>ABS(Visualisation!$F$70-Visualisation!Q$70)</f>
        <v>40.141505803378593</v>
      </c>
      <c r="P141" s="2">
        <f>ABS(Visualisation!$F$70-Visualisation!R$70)</f>
        <v>4.2957218905314676E-2</v>
      </c>
      <c r="Q141" s="2">
        <f>ABS(Visualisation!$F$70-Visualisation!S$70)</f>
        <v>2.3160029701234777</v>
      </c>
      <c r="R141" s="237">
        <f>ABS(Visualisation!$F$70-Visualisation!T$70)</f>
        <v>1.8312432462930275</v>
      </c>
      <c r="T141" s="184" t="s">
        <v>114</v>
      </c>
      <c r="U141" s="184">
        <f>MAX(C140:R155)</f>
        <v>42.45750877350207</v>
      </c>
    </row>
    <row r="142" spans="1:21">
      <c r="A142" s="59" t="s">
        <v>293</v>
      </c>
      <c r="B142" s="159" t="s">
        <v>232</v>
      </c>
      <c r="C142" s="2">
        <f>ABS(Visualisation!$G$70-Visualisation!E$70)</f>
        <v>0.30784604422909467</v>
      </c>
      <c r="D142" s="2">
        <f>ABS(Visualisation!$G$70-Visualisation!F$70)</f>
        <v>0.48402538933477501</v>
      </c>
      <c r="E142" s="2"/>
      <c r="F142" s="2">
        <f>ABS(Visualisation!$G$70-Visualisation!H$70)</f>
        <v>2.4415912763555951</v>
      </c>
      <c r="G142" s="2">
        <f>ABS(Visualisation!$G$70-Visualisation!I$70)</f>
        <v>2.5530987599092043</v>
      </c>
      <c r="H142" s="2">
        <f>ABS(Visualisation!$G$70-Visualisation!J$70)</f>
        <v>2.5136554960847093</v>
      </c>
      <c r="I142" s="2">
        <f>ABS(Visualisation!$G$70-Visualisation!K$70)</f>
        <v>1.6535999942490491</v>
      </c>
      <c r="J142" s="2">
        <f>ABS(Visualisation!$G$70-Visualisation!L$70)</f>
        <v>1.7128166144632786</v>
      </c>
      <c r="K142" s="2">
        <f>ABS(Visualisation!$G$70-Visualisation!M$70)</f>
        <v>1.8277143533882452</v>
      </c>
      <c r="L142" s="2">
        <f>ABS(Visualisation!$G$70-Visualisation!N$70)</f>
        <v>1.7052166245712499</v>
      </c>
      <c r="M142" s="2">
        <f>ABS(Visualisation!$G$70-Visualisation!O$70)</f>
        <v>1.9694781824123311</v>
      </c>
      <c r="N142" s="2">
        <f>ABS(Visualisation!$G$70-Visualisation!P$70)</f>
        <v>2.1385598327302944</v>
      </c>
      <c r="O142" s="2">
        <f>ABS(Visualisation!$G$70-Visualisation!Q$70)</f>
        <v>39.657480414043818</v>
      </c>
      <c r="P142" s="2">
        <f>ABS(Visualisation!$G$70-Visualisation!R$70)</f>
        <v>0.52698260824008969</v>
      </c>
      <c r="Q142" s="2">
        <f>ABS(Visualisation!$G$70-Visualisation!S$70)</f>
        <v>2.8000283594582527</v>
      </c>
      <c r="R142" s="237">
        <f>ABS(Visualisation!$G$70-Visualisation!T$70)</f>
        <v>2.3152686356278025</v>
      </c>
      <c r="T142" s="242" t="s">
        <v>416</v>
      </c>
      <c r="U142" s="241">
        <f>((U141-U140)/3)+U140</f>
        <v>14.157569584428709</v>
      </c>
    </row>
    <row r="143" spans="1:21">
      <c r="A143" s="59" t="s">
        <v>46</v>
      </c>
      <c r="B143" s="159" t="s">
        <v>233</v>
      </c>
      <c r="C143" s="2">
        <f>ABS(Visualisation!$H$70-Visualisation!E$70)</f>
        <v>2.1337452321265005</v>
      </c>
      <c r="D143" s="2">
        <f>ABS(Visualisation!$H$70-Visualisation!F$70)</f>
        <v>1.9575658870208201</v>
      </c>
      <c r="E143" s="2">
        <f>ABS(Visualisation!$H$70-Visualisation!G$70)</f>
        <v>2.4415912763555951</v>
      </c>
      <c r="F143" s="2"/>
      <c r="G143" s="2">
        <f>ABS(Visualisation!$H$70-Visualisation!I$70)</f>
        <v>0.11150748355360918</v>
      </c>
      <c r="H143" s="2">
        <f>ABS(Visualisation!$H$70-Visualisation!J$70)</f>
        <v>7.2064219729114143E-2</v>
      </c>
      <c r="I143" s="2">
        <f>ABS(Visualisation!$H$70-Visualisation!K$70)</f>
        <v>0.78799128210654601</v>
      </c>
      <c r="J143" s="2">
        <f>ABS(Visualisation!$H$70-Visualisation!L$70)</f>
        <v>0.72877466189231654</v>
      </c>
      <c r="K143" s="2">
        <f>ABS(Visualisation!$H$70-Visualisation!M$70)</f>
        <v>0.61387692296734997</v>
      </c>
      <c r="L143" s="2">
        <f>ABS(Visualisation!$H$70-Visualisation!N$70)</f>
        <v>0.73637465178434525</v>
      </c>
      <c r="M143" s="2">
        <f>ABS(Visualisation!$H$70-Visualisation!O$70)</f>
        <v>0.47211309394326406</v>
      </c>
      <c r="N143" s="2">
        <f>ABS(Visualisation!$H$70-Visualisation!P$70)</f>
        <v>0.30303144362530077</v>
      </c>
      <c r="O143" s="2">
        <f>ABS(Visualisation!$H$70-Visualisation!Q$70)</f>
        <v>42.099071690399413</v>
      </c>
      <c r="P143" s="2">
        <f>ABS(Visualisation!$H$70-Visualisation!R$70)</f>
        <v>1.9146086681155055</v>
      </c>
      <c r="Q143" s="2">
        <f>ABS(Visualisation!$H$70-Visualisation!S$70)</f>
        <v>0.35843708310265754</v>
      </c>
      <c r="R143" s="237">
        <f>ABS(Visualisation!$H$70-Visualisation!T$70)</f>
        <v>0.12632264072779265</v>
      </c>
    </row>
    <row r="144" spans="1:21">
      <c r="A144" s="59" t="s">
        <v>294</v>
      </c>
      <c r="B144" s="159" t="s">
        <v>234</v>
      </c>
      <c r="C144" s="2">
        <f>ABS(Visualisation!$I$70-Visualisation!E$70)</f>
        <v>2.2452527156801096</v>
      </c>
      <c r="D144" s="2">
        <f>ABS(Visualisation!$I$70-Visualisation!F$70)</f>
        <v>2.0690733705744293</v>
      </c>
      <c r="E144" s="2">
        <f>ABS(Visualisation!$I$70-Visualisation!G$70)</f>
        <v>2.5530987599092043</v>
      </c>
      <c r="F144" s="2">
        <f>ABS(Visualisation!$I$70-Visualisation!H$70)</f>
        <v>0.11150748355360918</v>
      </c>
      <c r="G144" s="2"/>
      <c r="H144" s="2">
        <f>ABS(Visualisation!$I$70-Visualisation!J$70)</f>
        <v>3.9443263824495034E-2</v>
      </c>
      <c r="I144" s="2">
        <f>ABS(Visualisation!$I$70-Visualisation!K$70)</f>
        <v>0.89949876566015519</v>
      </c>
      <c r="J144" s="2">
        <f>ABS(Visualisation!$I$70-Visualisation!L$70)</f>
        <v>0.84028214544592572</v>
      </c>
      <c r="K144" s="2">
        <f>ABS(Visualisation!$I$70-Visualisation!M$70)</f>
        <v>0.72538440652095915</v>
      </c>
      <c r="L144" s="2">
        <f>ABS(Visualisation!$I$70-Visualisation!N$70)</f>
        <v>0.84788213533795442</v>
      </c>
      <c r="M144" s="2">
        <f>ABS(Visualisation!$I$70-Visualisation!O$70)</f>
        <v>0.58362057749687324</v>
      </c>
      <c r="N144" s="2">
        <f>ABS(Visualisation!$I$70-Visualisation!P$70)</f>
        <v>0.41453892717890994</v>
      </c>
      <c r="O144" s="2">
        <f>ABS(Visualisation!$I$70-Visualisation!Q$70)</f>
        <v>42.210579173953022</v>
      </c>
      <c r="P144" s="2">
        <f>ABS(Visualisation!$I$70-Visualisation!R$70)</f>
        <v>2.0261161516691146</v>
      </c>
      <c r="Q144" s="2">
        <f>ABS(Visualisation!$I$70-Visualisation!S$70)</f>
        <v>0.24692959954904836</v>
      </c>
      <c r="R144" s="237">
        <f>ABS(Visualisation!$I$70-Visualisation!T$70)</f>
        <v>0.23783012428140182</v>
      </c>
    </row>
    <row r="145" spans="1:18">
      <c r="A145" s="59" t="s">
        <v>203</v>
      </c>
      <c r="B145" s="159" t="s">
        <v>235</v>
      </c>
      <c r="C145" s="2">
        <f>ABS(Visualisation!$J$70-Visualisation!E$70)</f>
        <v>2.2058094518556146</v>
      </c>
      <c r="D145" s="2">
        <f>ABS(Visualisation!$J$70-Visualisation!F$70)</f>
        <v>2.0296301067499343</v>
      </c>
      <c r="E145" s="2">
        <f>ABS(Visualisation!$J$70-Visualisation!G$70)</f>
        <v>2.5136554960847093</v>
      </c>
      <c r="F145" s="2">
        <f>ABS(Visualisation!$J$70-Visualisation!H$70)</f>
        <v>7.2064219729114143E-2</v>
      </c>
      <c r="G145" s="2">
        <f>ABS(Visualisation!$J$70-Visualisation!I$70)</f>
        <v>3.9443263824495034E-2</v>
      </c>
      <c r="H145" s="2"/>
      <c r="I145" s="2">
        <f>ABS(Visualisation!$J$70-Visualisation!K$70)</f>
        <v>0.86005550183566015</v>
      </c>
      <c r="J145" s="2">
        <f>ABS(Visualisation!$J$70-Visualisation!L$70)</f>
        <v>0.80083888162143069</v>
      </c>
      <c r="K145" s="2">
        <f>ABS(Visualisation!$J$70-Visualisation!M$70)</f>
        <v>0.68594114269646411</v>
      </c>
      <c r="L145" s="2">
        <f>ABS(Visualisation!$J$70-Visualisation!N$70)</f>
        <v>0.80843887151345939</v>
      </c>
      <c r="M145" s="2">
        <f>ABS(Visualisation!$J$70-Visualisation!O$70)</f>
        <v>0.5441773136723782</v>
      </c>
      <c r="N145" s="2">
        <f>ABS(Visualisation!$J$70-Visualisation!P$70)</f>
        <v>0.37509566335441491</v>
      </c>
      <c r="O145" s="2">
        <f>ABS(Visualisation!$J$70-Visualisation!Q$70)</f>
        <v>42.171135910128527</v>
      </c>
      <c r="P145" s="2">
        <f>ABS(Visualisation!$J$70-Visualisation!R$70)</f>
        <v>1.9866728878446196</v>
      </c>
      <c r="Q145" s="2">
        <f>ABS(Visualisation!$J$70-Visualisation!S$70)</f>
        <v>0.2863728633735434</v>
      </c>
      <c r="R145" s="237">
        <f>ABS(Visualisation!$J$70-Visualisation!T$70)</f>
        <v>0.19838686045690679</v>
      </c>
    </row>
    <row r="146" spans="1:18">
      <c r="A146" s="59" t="s">
        <v>128</v>
      </c>
      <c r="B146" s="159" t="s">
        <v>236</v>
      </c>
      <c r="C146" s="2">
        <f>ABS(Visualisation!$K$70-Visualisation!E$70)</f>
        <v>1.3457539500199545</v>
      </c>
      <c r="D146" s="2">
        <f>ABS(Visualisation!$K$70-Visualisation!F$70)</f>
        <v>1.1695746049142741</v>
      </c>
      <c r="E146" s="2">
        <f>ABS(Visualisation!$K$70-Visualisation!G$70)</f>
        <v>1.6535999942490491</v>
      </c>
      <c r="F146" s="2">
        <f>ABS(Visualisation!$K$70-Visualisation!H$70)</f>
        <v>0.78799128210654601</v>
      </c>
      <c r="G146" s="2">
        <f>ABS(Visualisation!$K$70-Visualisation!I$70)</f>
        <v>0.89949876566015519</v>
      </c>
      <c r="H146" s="2">
        <f>ABS(Visualisation!$K$70-Visualisation!J$70)</f>
        <v>0.86005550183566015</v>
      </c>
      <c r="I146" s="2"/>
      <c r="J146" s="2">
        <f>ABS(Visualisation!$K$70-Visualisation!L$70)</f>
        <v>5.9216620214229465E-2</v>
      </c>
      <c r="K146" s="2">
        <f>ABS(Visualisation!$K$70-Visualisation!M$70)</f>
        <v>0.17411435913919604</v>
      </c>
      <c r="L146" s="2">
        <f>ABS(Visualisation!$K$70-Visualisation!N$70)</f>
        <v>5.1616630322200763E-2</v>
      </c>
      <c r="M146" s="2">
        <f>ABS(Visualisation!$K$70-Visualisation!O$70)</f>
        <v>0.31587818816328195</v>
      </c>
      <c r="N146" s="2">
        <f>ABS(Visualisation!$K$70-Visualisation!P$70)</f>
        <v>0.48495983848124524</v>
      </c>
      <c r="O146" s="2">
        <f>ABS(Visualisation!$K$70-Visualisation!Q$70)</f>
        <v>41.311080408292867</v>
      </c>
      <c r="P146" s="2">
        <f>ABS(Visualisation!$K$70-Visualisation!R$70)</f>
        <v>1.1266173860089594</v>
      </c>
      <c r="Q146" s="2">
        <f>ABS(Visualisation!$K$70-Visualisation!S$70)</f>
        <v>1.1464283652092035</v>
      </c>
      <c r="R146" s="237">
        <f>ABS(Visualisation!$K$70-Visualisation!T$70)</f>
        <v>0.66166864137875336</v>
      </c>
    </row>
    <row r="147" spans="1:18">
      <c r="A147" s="59" t="s">
        <v>73</v>
      </c>
      <c r="B147" s="159" t="s">
        <v>290</v>
      </c>
      <c r="C147" s="2">
        <f>ABS(Visualisation!$L$70-Visualisation!E$70)</f>
        <v>1.4049705702341839</v>
      </c>
      <c r="D147" s="2">
        <f>ABS(Visualisation!$L$70-Visualisation!F$70)</f>
        <v>1.2287912251285036</v>
      </c>
      <c r="E147" s="2">
        <f>ABS(Visualisation!$L$70-Visualisation!G$70)</f>
        <v>1.7128166144632786</v>
      </c>
      <c r="F147" s="2">
        <f>ABS(Visualisation!$L$70-Visualisation!H$70)</f>
        <v>0.72877466189231654</v>
      </c>
      <c r="G147" s="2">
        <f>ABS(Visualisation!$L$70-Visualisation!I$70)</f>
        <v>0.84028214544592572</v>
      </c>
      <c r="H147" s="2">
        <f>ABS(Visualisation!$L$70-Visualisation!J$70)</f>
        <v>0.80083888162143069</v>
      </c>
      <c r="I147" s="2">
        <f>ABS(Visualisation!$L$70-Visualisation!K$70)</f>
        <v>5.9216620214229465E-2</v>
      </c>
      <c r="J147" s="2"/>
      <c r="K147" s="2">
        <f>ABS(Visualisation!$L$70-Visualisation!M$70)</f>
        <v>0.11489773892496657</v>
      </c>
      <c r="L147" s="2">
        <f>ABS(Visualisation!$L$70-Visualisation!N$70)</f>
        <v>7.5999898920287023E-3</v>
      </c>
      <c r="M147" s="2">
        <f>ABS(Visualisation!$L$70-Visualisation!O$70)</f>
        <v>0.25666156794905248</v>
      </c>
      <c r="N147" s="2">
        <f>ABS(Visualisation!$L$70-Visualisation!P$70)</f>
        <v>0.42574321826701578</v>
      </c>
      <c r="O147" s="2">
        <f>ABS(Visualisation!$L$70-Visualisation!Q$70)</f>
        <v>41.370297028507096</v>
      </c>
      <c r="P147" s="2">
        <f>ABS(Visualisation!$L$70-Visualisation!R$70)</f>
        <v>1.1858340062231889</v>
      </c>
      <c r="Q147" s="2">
        <f>ABS(Visualisation!$L$70-Visualisation!S$70)</f>
        <v>1.0872117449949741</v>
      </c>
      <c r="R147" s="237">
        <f>ABS(Visualisation!$L$70-Visualisation!T$70)</f>
        <v>0.6024520211645239</v>
      </c>
    </row>
    <row r="148" spans="1:18">
      <c r="A148" s="59" t="s">
        <v>72</v>
      </c>
      <c r="B148" s="159" t="s">
        <v>291</v>
      </c>
      <c r="C148" s="2">
        <f>ABS(Visualisation!$M$70-Visualisation!E$70)</f>
        <v>1.5198683091591505</v>
      </c>
      <c r="D148" s="2">
        <f>ABS(Visualisation!$M$70-Visualisation!F$70)</f>
        <v>1.3436889640534702</v>
      </c>
      <c r="E148" s="2">
        <f>ABS(Visualisation!$M$70-Visualisation!G$70)</f>
        <v>1.8277143533882452</v>
      </c>
      <c r="F148" s="2">
        <f>ABS(Visualisation!$M$70-Visualisation!H$70)</f>
        <v>0.61387692296734997</v>
      </c>
      <c r="G148" s="2">
        <f>ABS(Visualisation!$M$70-Visualisation!I$70)</f>
        <v>0.72538440652095915</v>
      </c>
      <c r="H148" s="2">
        <f>ABS(Visualisation!$M$70-Visualisation!J$70)</f>
        <v>0.68594114269646411</v>
      </c>
      <c r="I148" s="2">
        <f>ABS(Visualisation!$M$70-Visualisation!K$70)</f>
        <v>0.17411435913919604</v>
      </c>
      <c r="J148" s="2">
        <f>ABS(Visualisation!$M$70-Visualisation!L$70)</f>
        <v>0.11489773892496657</v>
      </c>
      <c r="K148" s="2"/>
      <c r="L148" s="2">
        <f>ABS(Visualisation!$M$70-Visualisation!N$70)</f>
        <v>0.12249772881699528</v>
      </c>
      <c r="M148" s="2">
        <f>ABS(Visualisation!$M$70-Visualisation!O$70)</f>
        <v>0.14176382902408591</v>
      </c>
      <c r="N148" s="2">
        <f>ABS(Visualisation!$M$70-Visualisation!P$70)</f>
        <v>0.3108454793420492</v>
      </c>
      <c r="O148" s="2">
        <f>ABS(Visualisation!$M$70-Visualisation!Q$70)</f>
        <v>41.485194767432063</v>
      </c>
      <c r="P148" s="2">
        <f>ABS(Visualisation!$M$70-Visualisation!R$70)</f>
        <v>1.3007317451481555</v>
      </c>
      <c r="Q148" s="2">
        <f>ABS(Visualisation!$M$70-Visualisation!S$70)</f>
        <v>0.97231400607000751</v>
      </c>
      <c r="R148" s="237">
        <f>ABS(Visualisation!$M$70-Visualisation!T$70)</f>
        <v>0.48755428223955732</v>
      </c>
    </row>
    <row r="149" spans="1:18">
      <c r="A149" s="59" t="s">
        <v>71</v>
      </c>
      <c r="B149" s="159" t="s">
        <v>292</v>
      </c>
      <c r="C149" s="2">
        <f>ABS(Visualisation!$N$70-Visualisation!E$70)</f>
        <v>1.3973705803421552</v>
      </c>
      <c r="D149" s="2">
        <f>ABS(Visualisation!$N$70-Visualisation!F$70)</f>
        <v>1.2211912352364749</v>
      </c>
      <c r="E149" s="2">
        <f>ABS(Visualisation!$N$70-Visualisation!G$70)</f>
        <v>1.7052166245712499</v>
      </c>
      <c r="F149" s="2">
        <f>ABS(Visualisation!$N$70-Visualisation!H$70)</f>
        <v>0.73637465178434525</v>
      </c>
      <c r="G149" s="2">
        <f>ABS(Visualisation!$N$70-Visualisation!I$70)</f>
        <v>0.84788213533795442</v>
      </c>
      <c r="H149" s="2">
        <f>ABS(Visualisation!$N$70-Visualisation!J$70)</f>
        <v>0.80843887151345939</v>
      </c>
      <c r="I149" s="2">
        <f>ABS(Visualisation!$N$70-Visualisation!K$70)</f>
        <v>5.1616630322200763E-2</v>
      </c>
      <c r="J149" s="2">
        <f>ABS(Visualisation!$N$70-Visualisation!L$70)</f>
        <v>7.5999898920287023E-3</v>
      </c>
      <c r="K149" s="2">
        <f>ABS(Visualisation!$N$70-Visualisation!M$70)</f>
        <v>0.12249772881699528</v>
      </c>
      <c r="L149" s="2"/>
      <c r="M149" s="2">
        <f>ABS(Visualisation!$N$70-Visualisation!O$70)</f>
        <v>0.26426155784108118</v>
      </c>
      <c r="N149" s="2">
        <f>ABS(Visualisation!$N$70-Visualisation!P$70)</f>
        <v>0.43334320815904448</v>
      </c>
      <c r="O149" s="2">
        <f>ABS(Visualisation!$N$70-Visualisation!Q$70)</f>
        <v>41.362697038615067</v>
      </c>
      <c r="P149" s="2">
        <f>ABS(Visualisation!$N$70-Visualisation!R$70)</f>
        <v>1.1782340163311602</v>
      </c>
      <c r="Q149" s="2">
        <f>ABS(Visualisation!$N$70-Visualisation!S$70)</f>
        <v>1.0948117348870028</v>
      </c>
      <c r="R149" s="237">
        <f>ABS(Visualisation!$N$70-Visualisation!T$70)</f>
        <v>0.6100520110565526</v>
      </c>
    </row>
    <row r="150" spans="1:18">
      <c r="A150" s="59" t="s">
        <v>70</v>
      </c>
      <c r="B150" s="159" t="s">
        <v>83</v>
      </c>
      <c r="C150" s="2">
        <f>ABS(Visualisation!$O$70-Visualisation!E$70)</f>
        <v>1.6616321381832364</v>
      </c>
      <c r="D150" s="2">
        <f>ABS(Visualisation!$O$70-Visualisation!F$70)</f>
        <v>1.4854527930775561</v>
      </c>
      <c r="E150" s="2">
        <f>ABS(Visualisation!$O$70-Visualisation!G$70)</f>
        <v>1.9694781824123311</v>
      </c>
      <c r="F150" s="2">
        <f>ABS(Visualisation!$O$70-Visualisation!H$70)</f>
        <v>0.47211309394326406</v>
      </c>
      <c r="G150" s="2">
        <f>ABS(Visualisation!$O$70-Visualisation!I$70)</f>
        <v>0.58362057749687324</v>
      </c>
      <c r="H150" s="2">
        <f>ABS(Visualisation!$O$70-Visualisation!J$70)</f>
        <v>0.5441773136723782</v>
      </c>
      <c r="I150" s="2">
        <f>ABS(Visualisation!$O$70-Visualisation!K$70)</f>
        <v>0.31587818816328195</v>
      </c>
      <c r="J150" s="2">
        <f>ABS(Visualisation!$O$70-Visualisation!L$70)</f>
        <v>0.25666156794905248</v>
      </c>
      <c r="K150" s="2">
        <f>ABS(Visualisation!$O$70-Visualisation!M$70)</f>
        <v>0.14176382902408591</v>
      </c>
      <c r="L150" s="2">
        <f>ABS(Visualisation!$O$70-Visualisation!N$70)</f>
        <v>0.26426155784108118</v>
      </c>
      <c r="M150" s="2"/>
      <c r="N150" s="2">
        <f>ABS(Visualisation!$O$70-Visualisation!P$70)</f>
        <v>0.16908165031796329</v>
      </c>
      <c r="O150" s="2">
        <f>ABS(Visualisation!$O$70-Visualisation!Q$70)</f>
        <v>41.626958596456149</v>
      </c>
      <c r="P150" s="2">
        <f>ABS(Visualisation!$O$70-Visualisation!R$70)</f>
        <v>1.4424955741722414</v>
      </c>
      <c r="Q150" s="2">
        <f>ABS(Visualisation!$O$70-Visualisation!S$70)</f>
        <v>0.8305501770459216</v>
      </c>
      <c r="R150" s="237">
        <f>ABS(Visualisation!$O$70-Visualisation!T$70)</f>
        <v>0.34579045321547142</v>
      </c>
    </row>
    <row r="151" spans="1:18">
      <c r="A151" s="59" t="s">
        <v>338</v>
      </c>
      <c r="B151" s="159" t="s">
        <v>84</v>
      </c>
      <c r="C151" s="2">
        <f>ABS(Visualisation!$P$70-Visualisation!E$70)</f>
        <v>1.8307137885011997</v>
      </c>
      <c r="D151" s="2">
        <f>ABS(Visualisation!$P$70-Visualisation!F$70)</f>
        <v>1.6545344433955194</v>
      </c>
      <c r="E151" s="2">
        <f>ABS(Visualisation!$P$70-Visualisation!G$70)</f>
        <v>2.1385598327302944</v>
      </c>
      <c r="F151" s="2">
        <f>ABS(Visualisation!$P$70-Visualisation!H$70)</f>
        <v>0.30303144362530077</v>
      </c>
      <c r="G151" s="2">
        <f>ABS(Visualisation!$P$70-Visualisation!I$70)</f>
        <v>0.41453892717890994</v>
      </c>
      <c r="H151" s="2">
        <f>ABS(Visualisation!$P$70-Visualisation!J$70)</f>
        <v>0.37509566335441491</v>
      </c>
      <c r="I151" s="2">
        <f>ABS(Visualisation!$P$70-Visualisation!K$70)</f>
        <v>0.48495983848124524</v>
      </c>
      <c r="J151" s="2">
        <f>ABS(Visualisation!$P$70-Visualisation!L$70)</f>
        <v>0.42574321826701578</v>
      </c>
      <c r="K151" s="2">
        <f>ABS(Visualisation!$P$70-Visualisation!M$70)</f>
        <v>0.3108454793420492</v>
      </c>
      <c r="L151" s="2">
        <f>ABS(Visualisation!$P$70-Visualisation!N$70)</f>
        <v>0.43334320815904448</v>
      </c>
      <c r="M151" s="2">
        <f>ABS(Visualisation!$P$70-Visualisation!O$70)</f>
        <v>0.16908165031796329</v>
      </c>
      <c r="N151" s="2"/>
      <c r="O151" s="2">
        <f>ABS(Visualisation!$P$70-Visualisation!Q$70)</f>
        <v>41.796040246774112</v>
      </c>
      <c r="P151" s="2">
        <f>ABS(Visualisation!$P$70-Visualisation!R$70)</f>
        <v>1.6115772244902047</v>
      </c>
      <c r="Q151" s="2">
        <f>ABS(Visualisation!$P$70-Visualisation!S$70)</f>
        <v>0.66146852672795831</v>
      </c>
      <c r="R151" s="237">
        <f>ABS(Visualisation!$P$70-Visualisation!T$70)</f>
        <v>0.17670880289750812</v>
      </c>
    </row>
    <row r="152" spans="1:18">
      <c r="A152" s="59" t="s">
        <v>89</v>
      </c>
      <c r="B152" s="159" t="s">
        <v>85</v>
      </c>
      <c r="C152" s="2">
        <f>ABS(Visualisation!$Q$70-Visualisation!E$70)</f>
        <v>39.965326458272912</v>
      </c>
      <c r="D152" s="2">
        <f>ABS(Visualisation!$Q$70-Visualisation!F$70)</f>
        <v>40.141505803378593</v>
      </c>
      <c r="E152" s="2">
        <f>ABS(Visualisation!$Q$70-Visualisation!G$70)</f>
        <v>39.657480414043818</v>
      </c>
      <c r="F152" s="2">
        <f>ABS(Visualisation!$Q$70-Visualisation!H$70)</f>
        <v>42.099071690399413</v>
      </c>
      <c r="G152" s="2">
        <f>ABS(Visualisation!$Q$70-Visualisation!I$70)</f>
        <v>42.210579173953022</v>
      </c>
      <c r="H152" s="2">
        <f>ABS(Visualisation!$Q$70-Visualisation!J$70)</f>
        <v>42.171135910128527</v>
      </c>
      <c r="I152" s="2">
        <f>ABS(Visualisation!$Q$70-Visualisation!K$70)</f>
        <v>41.311080408292867</v>
      </c>
      <c r="J152" s="2">
        <f>ABS(Visualisation!$Q$70-Visualisation!L$70)</f>
        <v>41.370297028507096</v>
      </c>
      <c r="K152" s="2">
        <f>ABS(Visualisation!$Q$70-Visualisation!M$70)</f>
        <v>41.485194767432063</v>
      </c>
      <c r="L152" s="2">
        <f>ABS(Visualisation!$Q$70-Visualisation!N$70)</f>
        <v>41.362697038615067</v>
      </c>
      <c r="M152" s="2">
        <f>ABS(Visualisation!$Q$70-Visualisation!O$70)</f>
        <v>41.626958596456149</v>
      </c>
      <c r="N152" s="2">
        <f>ABS(Visualisation!$Q$70-Visualisation!P$70)</f>
        <v>41.796040246774112</v>
      </c>
      <c r="O152" s="2"/>
      <c r="P152" s="2">
        <f>ABS(Visualisation!$Q$70-Visualisation!R$70)</f>
        <v>40.184463022283907</v>
      </c>
      <c r="Q152" s="2">
        <f>ABS(Visualisation!$Q$70-Visualisation!S$70)</f>
        <v>42.45750877350207</v>
      </c>
      <c r="R152" s="237">
        <f>ABS(Visualisation!$Q$70-Visualisation!T$70)</f>
        <v>41.97274904967162</v>
      </c>
    </row>
    <row r="153" spans="1:18">
      <c r="A153" s="59" t="s">
        <v>88</v>
      </c>
      <c r="B153" s="159" t="s">
        <v>303</v>
      </c>
      <c r="C153" s="2">
        <f>ABS(Visualisation!$R$70-Visualisation!E$70)</f>
        <v>0.21913656401099502</v>
      </c>
      <c r="D153" s="2">
        <f>ABS(Visualisation!$R$70-Visualisation!F$70)</f>
        <v>4.2957218905314676E-2</v>
      </c>
      <c r="E153" s="2">
        <f>ABS(Visualisation!$R$70-Visualisation!G$70)</f>
        <v>0.52698260824008969</v>
      </c>
      <c r="F153" s="2">
        <f>ABS(Visualisation!$R$70-Visualisation!H$70)</f>
        <v>1.9146086681155055</v>
      </c>
      <c r="G153" s="2">
        <f>ABS(Visualisation!$R$70-Visualisation!I$70)</f>
        <v>2.0261161516691146</v>
      </c>
      <c r="H153" s="2">
        <f>ABS(Visualisation!$R$70-Visualisation!J$70)</f>
        <v>1.9866728878446196</v>
      </c>
      <c r="I153" s="2">
        <f>ABS(Visualisation!$R$70-Visualisation!K$70)</f>
        <v>1.1266173860089594</v>
      </c>
      <c r="J153" s="2">
        <f>ABS(Visualisation!$R$70-Visualisation!L$70)</f>
        <v>1.1858340062231889</v>
      </c>
      <c r="K153" s="2">
        <f>ABS(Visualisation!$R$70-Visualisation!M$70)</f>
        <v>1.3007317451481555</v>
      </c>
      <c r="L153" s="2">
        <f>ABS(Visualisation!$R$70-Visualisation!N$70)</f>
        <v>1.1782340163311602</v>
      </c>
      <c r="M153" s="2">
        <f>ABS(Visualisation!$R$70-Visualisation!O$70)</f>
        <v>1.4424955741722414</v>
      </c>
      <c r="N153" s="2">
        <f>ABS(Visualisation!$R$70-Visualisation!P$70)</f>
        <v>1.6115772244902047</v>
      </c>
      <c r="O153" s="2">
        <f>ABS(Visualisation!$R$70-Visualisation!Q$70)</f>
        <v>40.184463022283907</v>
      </c>
      <c r="P153" s="2"/>
      <c r="Q153" s="2">
        <f>ABS(Visualisation!$R$70-Visualisation!S$70)</f>
        <v>2.273045751218163</v>
      </c>
      <c r="R153" s="237">
        <f>ABS(Visualisation!$R$70-Visualisation!T$70)</f>
        <v>1.7882860273877128</v>
      </c>
    </row>
    <row r="154" spans="1:18">
      <c r="A154" s="59" t="s">
        <v>87</v>
      </c>
      <c r="B154" s="159" t="s">
        <v>324</v>
      </c>
      <c r="C154" s="2">
        <f>ABS(Visualisation!$S$70-Visualisation!E$70)</f>
        <v>2.492182315229158</v>
      </c>
      <c r="D154" s="2">
        <f>ABS(Visualisation!$S$70-Visualisation!F$70)</f>
        <v>2.3160029701234777</v>
      </c>
      <c r="E154" s="2">
        <f>ABS(Visualisation!$S$70-Visualisation!G$70)</f>
        <v>2.8000283594582527</v>
      </c>
      <c r="F154" s="2">
        <f>ABS(Visualisation!$S$70-Visualisation!H$70)</f>
        <v>0.35843708310265754</v>
      </c>
      <c r="G154" s="2">
        <f>ABS(Visualisation!$S$70-Visualisation!I$70)</f>
        <v>0.24692959954904836</v>
      </c>
      <c r="H154" s="2">
        <f>ABS(Visualisation!$S$70-Visualisation!J$70)</f>
        <v>0.2863728633735434</v>
      </c>
      <c r="I154" s="2">
        <f>ABS(Visualisation!$S$70-Visualisation!K$70)</f>
        <v>1.1464283652092035</v>
      </c>
      <c r="J154" s="2">
        <f>ABS(Visualisation!$S$70-Visualisation!L$70)</f>
        <v>1.0872117449949741</v>
      </c>
      <c r="K154" s="2">
        <f>ABS(Visualisation!$S$70-Visualisation!M$70)</f>
        <v>0.97231400607000751</v>
      </c>
      <c r="L154" s="2">
        <f>ABS(Visualisation!$S$70-Visualisation!N$70)</f>
        <v>1.0948117348870028</v>
      </c>
      <c r="M154" s="2">
        <f>ABS(Visualisation!$S$70-Visualisation!O$70)</f>
        <v>0.8305501770459216</v>
      </c>
      <c r="N154" s="2">
        <f>ABS(Visualisation!$S$70-Visualisation!P$70)</f>
        <v>0.66146852672795831</v>
      </c>
      <c r="O154" s="2">
        <f>ABS(Visualisation!$S$70-Visualisation!Q$70)</f>
        <v>42.45750877350207</v>
      </c>
      <c r="P154" s="2">
        <f>ABS(Visualisation!$S$70-Visualisation!R$70)</f>
        <v>2.273045751218163</v>
      </c>
      <c r="Q154" s="2"/>
      <c r="R154" s="237">
        <f>ABS(Visualisation!$S$70-Visualisation!T$70)</f>
        <v>0.48475972383045018</v>
      </c>
    </row>
    <row r="155" spans="1:18">
      <c r="A155" s="59" t="s">
        <v>131</v>
      </c>
      <c r="B155" s="159" t="s">
        <v>123</v>
      </c>
      <c r="C155" s="221">
        <f>ABS(Visualisation!$T$70-Visualisation!E$70)</f>
        <v>2.0074225913987078</v>
      </c>
      <c r="D155" s="221">
        <f>ABS(Visualisation!$T$70-Visualisation!F$70)</f>
        <v>1.8312432462930275</v>
      </c>
      <c r="E155" s="221">
        <f>ABS(Visualisation!$T$70-Visualisation!G$70)</f>
        <v>2.3152686356278025</v>
      </c>
      <c r="F155" s="221">
        <f>ABS(Visualisation!$T$70-Visualisation!H$70)</f>
        <v>0.12632264072779265</v>
      </c>
      <c r="G155" s="221">
        <f>ABS(Visualisation!$T$70-Visualisation!I$70)</f>
        <v>0.23783012428140182</v>
      </c>
      <c r="H155" s="221">
        <f>ABS(Visualisation!$T$70-Visualisation!J$70)</f>
        <v>0.19838686045690679</v>
      </c>
      <c r="I155" s="221">
        <f>ABS(Visualisation!$T$70-Visualisation!K$70)</f>
        <v>0.66166864137875336</v>
      </c>
      <c r="J155" s="221">
        <f>ABS(Visualisation!$T$70-Visualisation!L$70)</f>
        <v>0.6024520211645239</v>
      </c>
      <c r="K155" s="221">
        <f>ABS(Visualisation!$T$70-Visualisation!M$70)</f>
        <v>0.48755428223955732</v>
      </c>
      <c r="L155" s="221">
        <f>ABS(Visualisation!$T$70-Visualisation!N$70)</f>
        <v>0.6100520110565526</v>
      </c>
      <c r="M155" s="221">
        <f>ABS(Visualisation!$T$70-Visualisation!O$70)</f>
        <v>0.34579045321547142</v>
      </c>
      <c r="N155" s="221">
        <f>ABS(Visualisation!$T$70-Visualisation!P$70)</f>
        <v>0.17670880289750812</v>
      </c>
      <c r="O155" s="221">
        <f>ABS(Visualisation!$T$70-Visualisation!Q$70)</f>
        <v>41.97274904967162</v>
      </c>
      <c r="P155" s="221">
        <f>ABS(Visualisation!$T$70-Visualisation!R$70)</f>
        <v>1.7882860273877128</v>
      </c>
      <c r="Q155" s="221">
        <f>ABS(Visualisation!$T$70-Visualisation!S$70)</f>
        <v>0.48475972383045018</v>
      </c>
      <c r="R155" s="238"/>
    </row>
    <row r="162" spans="1:21" ht="15.75">
      <c r="A162" s="283">
        <v>71</v>
      </c>
      <c r="B162" s="160" t="s">
        <v>218</v>
      </c>
      <c r="C162" t="s">
        <v>45</v>
      </c>
      <c r="D162" t="s">
        <v>302</v>
      </c>
      <c r="E162" t="s">
        <v>293</v>
      </c>
      <c r="F162" t="s">
        <v>46</v>
      </c>
      <c r="G162" t="s">
        <v>250</v>
      </c>
      <c r="H162" t="s">
        <v>203</v>
      </c>
      <c r="I162" t="s">
        <v>128</v>
      </c>
      <c r="J162" t="s">
        <v>73</v>
      </c>
      <c r="K162" t="s">
        <v>72</v>
      </c>
      <c r="L162" t="s">
        <v>71</v>
      </c>
      <c r="M162" t="s">
        <v>70</v>
      </c>
      <c r="N162" t="s">
        <v>338</v>
      </c>
      <c r="O162" t="s">
        <v>89</v>
      </c>
      <c r="P162" t="s">
        <v>88</v>
      </c>
      <c r="Q162" t="s">
        <v>87</v>
      </c>
      <c r="R162" t="s">
        <v>129</v>
      </c>
    </row>
    <row r="163" spans="1:21">
      <c r="B163" s="161" t="s">
        <v>118</v>
      </c>
      <c r="C163" s="181" t="s">
        <v>42</v>
      </c>
      <c r="D163" s="155" t="s">
        <v>43</v>
      </c>
      <c r="E163" s="155" t="s">
        <v>44</v>
      </c>
      <c r="F163" s="155" t="s">
        <v>334</v>
      </c>
      <c r="G163" s="155" t="s">
        <v>161</v>
      </c>
      <c r="H163" s="155" t="s">
        <v>162</v>
      </c>
      <c r="I163" s="155" t="s">
        <v>56</v>
      </c>
      <c r="J163" s="155" t="s">
        <v>57</v>
      </c>
      <c r="K163" s="155" t="s">
        <v>58</v>
      </c>
      <c r="L163" s="155" t="s">
        <v>306</v>
      </c>
      <c r="M163" s="155" t="s">
        <v>307</v>
      </c>
      <c r="N163" s="155" t="s">
        <v>308</v>
      </c>
      <c r="O163" s="155" t="s">
        <v>309</v>
      </c>
      <c r="P163" s="155" t="s">
        <v>310</v>
      </c>
      <c r="Q163" s="155" t="s">
        <v>311</v>
      </c>
      <c r="R163" s="155" t="s">
        <v>205</v>
      </c>
    </row>
    <row r="164" spans="1:21">
      <c r="A164" s="59" t="s">
        <v>130</v>
      </c>
      <c r="B164" s="159" t="s">
        <v>230</v>
      </c>
      <c r="C164" s="21"/>
      <c r="D164" s="21">
        <f>ABS(Visualisation!$E$71-Visualisation!F$71)</f>
        <v>0</v>
      </c>
      <c r="E164" s="21">
        <f>ABS(Visualisation!$E$71-Visualisation!G$71)</f>
        <v>2.1625000000000001</v>
      </c>
      <c r="F164" s="21">
        <f>ABS(Visualisation!$E$71-Visualisation!H$71)</f>
        <v>0</v>
      </c>
      <c r="G164" s="21">
        <f>ABS(Visualisation!$E$71-Visualisation!I$71)</f>
        <v>0</v>
      </c>
      <c r="H164" s="21">
        <f>ABS(Visualisation!$E$71-Visualisation!J$71)</f>
        <v>3.25</v>
      </c>
      <c r="I164" s="21">
        <f>ABS(Visualisation!$E$71-Visualisation!K$71)</f>
        <v>0</v>
      </c>
      <c r="J164" s="21">
        <f>ABS(Visualisation!$E$71-Visualisation!L$71)</f>
        <v>0</v>
      </c>
      <c r="K164" s="21">
        <f>ABS(Visualisation!$E$71-Visualisation!M$71)</f>
        <v>2</v>
      </c>
      <c r="L164" s="21">
        <f>ABS(Visualisation!$E$71-Visualisation!N$71)</f>
        <v>0</v>
      </c>
      <c r="M164" s="21">
        <f>ABS(Visualisation!$E$71-Visualisation!O$71)</f>
        <v>0</v>
      </c>
      <c r="N164" s="21">
        <f>ABS(Visualisation!$E$71-Visualisation!P$71)</f>
        <v>2.0375000000000001</v>
      </c>
      <c r="O164" s="21">
        <f>ABS(Visualisation!$E$71-Visualisation!Q$71)</f>
        <v>2.4624999999999999</v>
      </c>
      <c r="P164" s="21">
        <f>ABS(Visualisation!$E$71-Visualisation!R$71)</f>
        <v>0</v>
      </c>
      <c r="Q164" s="21">
        <f>ABS(Visualisation!$E$71-Visualisation!S$71)</f>
        <v>3.875</v>
      </c>
      <c r="R164" s="239">
        <f>ABS(Visualisation!$E$71-Visualisation!T$71)</f>
        <v>3.375</v>
      </c>
      <c r="T164" s="184" t="s">
        <v>113</v>
      </c>
      <c r="U164" s="184">
        <f>MIN(C164:R179)</f>
        <v>0</v>
      </c>
    </row>
    <row r="165" spans="1:21">
      <c r="A165" s="59" t="s">
        <v>302</v>
      </c>
      <c r="B165" s="159" t="s">
        <v>231</v>
      </c>
      <c r="C165" s="21">
        <f>ABS(Visualisation!$F$71-Visualisation!E$71)</f>
        <v>0</v>
      </c>
      <c r="D165" s="21"/>
      <c r="E165" s="21">
        <f>ABS(Visualisation!$F$71-Visualisation!G$71)</f>
        <v>2.1625000000000001</v>
      </c>
      <c r="F165" s="21">
        <f>ABS(Visualisation!$F$71-Visualisation!H$71)</f>
        <v>0</v>
      </c>
      <c r="G165" s="21">
        <f>ABS(Visualisation!$F$71-Visualisation!I$71)</f>
        <v>0</v>
      </c>
      <c r="H165" s="21">
        <f>ABS(Visualisation!$F$71-Visualisation!J$71)</f>
        <v>3.25</v>
      </c>
      <c r="I165" s="21">
        <f>ABS(Visualisation!$F$71-Visualisation!K$71)</f>
        <v>0</v>
      </c>
      <c r="J165" s="21">
        <f>ABS(Visualisation!$F$71-Visualisation!L$71)</f>
        <v>0</v>
      </c>
      <c r="K165" s="21">
        <f>ABS(Visualisation!$F$71-Visualisation!M$71)</f>
        <v>2</v>
      </c>
      <c r="L165" s="21">
        <f>ABS(Visualisation!$F$71-Visualisation!N$71)</f>
        <v>0</v>
      </c>
      <c r="M165" s="21">
        <f>ABS(Visualisation!$F$71-Visualisation!O$71)</f>
        <v>0</v>
      </c>
      <c r="N165" s="21">
        <f>ABS(Visualisation!$F$71-Visualisation!P$71)</f>
        <v>2.0375000000000001</v>
      </c>
      <c r="O165" s="21">
        <f>ABS(Visualisation!$F$71-Visualisation!Q$71)</f>
        <v>2.4624999999999999</v>
      </c>
      <c r="P165" s="21">
        <f>ABS(Visualisation!$F$71-Visualisation!R$71)</f>
        <v>0</v>
      </c>
      <c r="Q165" s="21">
        <f>ABS(Visualisation!$F$71-Visualisation!S$71)</f>
        <v>3.875</v>
      </c>
      <c r="R165" s="239">
        <f>ABS(Visualisation!$F$71-Visualisation!T$71)</f>
        <v>3.375</v>
      </c>
      <c r="T165" s="184" t="s">
        <v>114</v>
      </c>
      <c r="U165" s="184">
        <f>MAX(C164:R179)</f>
        <v>3.875</v>
      </c>
    </row>
    <row r="166" spans="1:21">
      <c r="A166" s="59" t="s">
        <v>293</v>
      </c>
      <c r="B166" s="159" t="s">
        <v>232</v>
      </c>
      <c r="C166" s="21">
        <f>ABS(Visualisation!$G$71-Visualisation!E$71)</f>
        <v>2.1625000000000001</v>
      </c>
      <c r="D166" s="21">
        <f>ABS(Visualisation!$G$71-Visualisation!F$71)</f>
        <v>2.1625000000000001</v>
      </c>
      <c r="E166" s="21"/>
      <c r="F166" s="21">
        <f>ABS(Visualisation!$G$71-Visualisation!H$71)</f>
        <v>2.1625000000000001</v>
      </c>
      <c r="G166" s="21">
        <f>ABS(Visualisation!$G$71-Visualisation!I$71)</f>
        <v>2.1625000000000001</v>
      </c>
      <c r="H166" s="21">
        <f>ABS(Visualisation!$G$71-Visualisation!J$71)</f>
        <v>1.0874999999999999</v>
      </c>
      <c r="I166" s="21">
        <f>ABS(Visualisation!$G$71-Visualisation!K$71)</f>
        <v>2.1625000000000001</v>
      </c>
      <c r="J166" s="21">
        <f>ABS(Visualisation!$G$71-Visualisation!L$71)</f>
        <v>2.1625000000000001</v>
      </c>
      <c r="K166" s="21">
        <f>ABS(Visualisation!$G$71-Visualisation!M$71)</f>
        <v>0.16250000000000009</v>
      </c>
      <c r="L166" s="21">
        <f>ABS(Visualisation!$G$71-Visualisation!N$71)</f>
        <v>2.1625000000000001</v>
      </c>
      <c r="M166" s="21">
        <f>ABS(Visualisation!$G$71-Visualisation!O$71)</f>
        <v>2.1625000000000001</v>
      </c>
      <c r="N166" s="21">
        <f>ABS(Visualisation!$G$71-Visualisation!P$71)</f>
        <v>0.125</v>
      </c>
      <c r="O166" s="21">
        <f>ABS(Visualisation!$G$71-Visualisation!Q$71)</f>
        <v>0.29999999999999982</v>
      </c>
      <c r="P166" s="21">
        <f>ABS(Visualisation!$G$71-Visualisation!R$71)</f>
        <v>2.1625000000000001</v>
      </c>
      <c r="Q166" s="21">
        <f>ABS(Visualisation!$G$71-Visualisation!S$71)</f>
        <v>1.7124999999999999</v>
      </c>
      <c r="R166" s="239">
        <f>ABS(Visualisation!$G$71-Visualisation!T$71)</f>
        <v>1.2124999999999999</v>
      </c>
      <c r="T166" s="242" t="s">
        <v>416</v>
      </c>
      <c r="U166" s="241">
        <f>((U165-U164)/3)+U164</f>
        <v>1.2916666666666667</v>
      </c>
    </row>
    <row r="167" spans="1:21">
      <c r="A167" s="59" t="s">
        <v>46</v>
      </c>
      <c r="B167" s="159" t="s">
        <v>233</v>
      </c>
      <c r="C167" s="21">
        <f>ABS(Visualisation!$H$71-Visualisation!E$71)</f>
        <v>0</v>
      </c>
      <c r="D167" s="21">
        <f>ABS(Visualisation!$H$71-Visualisation!F$71)</f>
        <v>0</v>
      </c>
      <c r="E167" s="21">
        <f>ABS(Visualisation!$H$71-Visualisation!G$71)</f>
        <v>2.1625000000000001</v>
      </c>
      <c r="F167" s="21"/>
      <c r="G167" s="21">
        <f>ABS(Visualisation!$H$71-Visualisation!I$71)</f>
        <v>0</v>
      </c>
      <c r="H167" s="21">
        <f>ABS(Visualisation!$H$71-Visualisation!J$71)</f>
        <v>3.25</v>
      </c>
      <c r="I167" s="21">
        <f>ABS(Visualisation!$H$71-Visualisation!K$71)</f>
        <v>0</v>
      </c>
      <c r="J167" s="21">
        <f>ABS(Visualisation!$H$71-Visualisation!L$71)</f>
        <v>0</v>
      </c>
      <c r="K167" s="21">
        <f>ABS(Visualisation!$H$71-Visualisation!M$71)</f>
        <v>2</v>
      </c>
      <c r="L167" s="21">
        <f>ABS(Visualisation!$H$71-Visualisation!N$71)</f>
        <v>0</v>
      </c>
      <c r="M167" s="21">
        <f>ABS(Visualisation!$H$71-Visualisation!O$71)</f>
        <v>0</v>
      </c>
      <c r="N167" s="21">
        <f>ABS(Visualisation!$H$71-Visualisation!P$71)</f>
        <v>2.0375000000000001</v>
      </c>
      <c r="O167" s="21">
        <f>ABS(Visualisation!$H$71-Visualisation!Q$71)</f>
        <v>2.4624999999999999</v>
      </c>
      <c r="P167" s="21">
        <f>ABS(Visualisation!$H$71-Visualisation!R$71)</f>
        <v>0</v>
      </c>
      <c r="Q167" s="21">
        <f>ABS(Visualisation!$H$71-Visualisation!S$71)</f>
        <v>3.875</v>
      </c>
      <c r="R167" s="239">
        <f>ABS(Visualisation!$H$71-Visualisation!T$71)</f>
        <v>3.375</v>
      </c>
    </row>
    <row r="168" spans="1:21">
      <c r="A168" s="59" t="s">
        <v>294</v>
      </c>
      <c r="B168" s="159" t="s">
        <v>234</v>
      </c>
      <c r="C168" s="21">
        <f>ABS(Visualisation!$I$71-Visualisation!E$71)</f>
        <v>0</v>
      </c>
      <c r="D168" s="21">
        <f>ABS(Visualisation!$I$71-Visualisation!F$71)</f>
        <v>0</v>
      </c>
      <c r="E168" s="21">
        <f>ABS(Visualisation!$I$71-Visualisation!G$71)</f>
        <v>2.1625000000000001</v>
      </c>
      <c r="F168" s="21">
        <f>ABS(Visualisation!$I$71-Visualisation!H$71)</f>
        <v>0</v>
      </c>
      <c r="G168" s="21"/>
      <c r="H168" s="21">
        <f>ABS(Visualisation!$I$71-Visualisation!J$71)</f>
        <v>3.25</v>
      </c>
      <c r="I168" s="21">
        <f>ABS(Visualisation!$I$71-Visualisation!K$71)</f>
        <v>0</v>
      </c>
      <c r="J168" s="21">
        <f>ABS(Visualisation!$I$71-Visualisation!L$71)</f>
        <v>0</v>
      </c>
      <c r="K168" s="21">
        <f>ABS(Visualisation!$I$71-Visualisation!M$71)</f>
        <v>2</v>
      </c>
      <c r="L168" s="21">
        <f>ABS(Visualisation!$I$71-Visualisation!N$71)</f>
        <v>0</v>
      </c>
      <c r="M168" s="21">
        <f>ABS(Visualisation!$I$71-Visualisation!O$71)</f>
        <v>0</v>
      </c>
      <c r="N168" s="21">
        <f>ABS(Visualisation!$I$71-Visualisation!P$71)</f>
        <v>2.0375000000000001</v>
      </c>
      <c r="O168" s="21">
        <f>ABS(Visualisation!$I$71-Visualisation!Q$71)</f>
        <v>2.4624999999999999</v>
      </c>
      <c r="P168" s="21">
        <f>ABS(Visualisation!$I$71-Visualisation!R$71)</f>
        <v>0</v>
      </c>
      <c r="Q168" s="21">
        <f>ABS(Visualisation!$I$71-Visualisation!S$71)</f>
        <v>3.875</v>
      </c>
      <c r="R168" s="239">
        <f>ABS(Visualisation!$I$71-Visualisation!T$71)</f>
        <v>3.375</v>
      </c>
    </row>
    <row r="169" spans="1:21">
      <c r="A169" s="59" t="s">
        <v>203</v>
      </c>
      <c r="B169" s="159" t="s">
        <v>235</v>
      </c>
      <c r="C169" s="21">
        <f>ABS(Visualisation!$J$71-Visualisation!E$71)</f>
        <v>3.25</v>
      </c>
      <c r="D169" s="21">
        <f>ABS(Visualisation!$J$71-Visualisation!F$71)</f>
        <v>3.25</v>
      </c>
      <c r="E169" s="21">
        <f>ABS(Visualisation!$J$71-Visualisation!G$71)</f>
        <v>1.0874999999999999</v>
      </c>
      <c r="F169" s="21">
        <f>ABS(Visualisation!$J$71-Visualisation!H$71)</f>
        <v>3.25</v>
      </c>
      <c r="G169" s="21">
        <f>ABS(Visualisation!$J$71-Visualisation!I$71)</f>
        <v>3.25</v>
      </c>
      <c r="H169" s="21"/>
      <c r="I169" s="21">
        <f>ABS(Visualisation!$J$71-Visualisation!K$71)</f>
        <v>3.25</v>
      </c>
      <c r="J169" s="21">
        <f>ABS(Visualisation!$J$71-Visualisation!L$71)</f>
        <v>3.25</v>
      </c>
      <c r="K169" s="21">
        <f>ABS(Visualisation!$J$71-Visualisation!M$71)</f>
        <v>1.25</v>
      </c>
      <c r="L169" s="21">
        <f>ABS(Visualisation!$J$71-Visualisation!N$71)</f>
        <v>3.25</v>
      </c>
      <c r="M169" s="21">
        <f>ABS(Visualisation!$J$71-Visualisation!O$71)</f>
        <v>3.25</v>
      </c>
      <c r="N169" s="21">
        <f>ABS(Visualisation!$J$71-Visualisation!P$71)</f>
        <v>1.2124999999999999</v>
      </c>
      <c r="O169" s="21">
        <f>ABS(Visualisation!$J$71-Visualisation!Q$71)</f>
        <v>0.78750000000000009</v>
      </c>
      <c r="P169" s="21">
        <f>ABS(Visualisation!$J$71-Visualisation!R$71)</f>
        <v>3.25</v>
      </c>
      <c r="Q169" s="21">
        <f>ABS(Visualisation!$J$71-Visualisation!S$71)</f>
        <v>0.625</v>
      </c>
      <c r="R169" s="239">
        <f>ABS(Visualisation!$J$71-Visualisation!T$71)</f>
        <v>0.125</v>
      </c>
    </row>
    <row r="170" spans="1:21">
      <c r="A170" s="59" t="s">
        <v>128</v>
      </c>
      <c r="B170" s="159" t="s">
        <v>236</v>
      </c>
      <c r="C170" s="21">
        <f>ABS(Visualisation!$K$71-Visualisation!E$71)</f>
        <v>0</v>
      </c>
      <c r="D170" s="21">
        <f>ABS(Visualisation!$K$71-Visualisation!F$71)</f>
        <v>0</v>
      </c>
      <c r="E170" s="21">
        <f>ABS(Visualisation!$K$71-Visualisation!G$71)</f>
        <v>2.1625000000000001</v>
      </c>
      <c r="F170" s="21">
        <f>ABS(Visualisation!$K$71-Visualisation!H$71)</f>
        <v>0</v>
      </c>
      <c r="G170" s="21">
        <f>ABS(Visualisation!$K$71-Visualisation!I$71)</f>
        <v>0</v>
      </c>
      <c r="H170" s="21">
        <f>ABS(Visualisation!$K$71-Visualisation!J$71)</f>
        <v>3.25</v>
      </c>
      <c r="I170" s="21"/>
      <c r="J170" s="21">
        <f>ABS(Visualisation!$K$71-Visualisation!L$71)</f>
        <v>0</v>
      </c>
      <c r="K170" s="21">
        <f>ABS(Visualisation!$K$71-Visualisation!M$71)</f>
        <v>2</v>
      </c>
      <c r="L170" s="21">
        <f>ABS(Visualisation!$K$71-Visualisation!N$71)</f>
        <v>0</v>
      </c>
      <c r="M170" s="21">
        <f>ABS(Visualisation!$K$71-Visualisation!O$71)</f>
        <v>0</v>
      </c>
      <c r="N170" s="21">
        <f>ABS(Visualisation!$K$71-Visualisation!P$71)</f>
        <v>2.0375000000000001</v>
      </c>
      <c r="O170" s="21">
        <f>ABS(Visualisation!$K$71-Visualisation!Q$71)</f>
        <v>2.4624999999999999</v>
      </c>
      <c r="P170" s="21">
        <f>ABS(Visualisation!$K$71-Visualisation!R$71)</f>
        <v>0</v>
      </c>
      <c r="Q170" s="21">
        <f>ABS(Visualisation!$K$71-Visualisation!S$71)</f>
        <v>3.875</v>
      </c>
      <c r="R170" s="239">
        <f>ABS(Visualisation!$K$71-Visualisation!T$71)</f>
        <v>3.375</v>
      </c>
    </row>
    <row r="171" spans="1:21">
      <c r="A171" s="59" t="s">
        <v>73</v>
      </c>
      <c r="B171" s="159" t="s">
        <v>290</v>
      </c>
      <c r="C171" s="21">
        <f>ABS(Visualisation!$L$71-Visualisation!E$71)</f>
        <v>0</v>
      </c>
      <c r="D171" s="21">
        <f>ABS(Visualisation!$L$71-Visualisation!F$71)</f>
        <v>0</v>
      </c>
      <c r="E171" s="21">
        <f>ABS(Visualisation!$L$71-Visualisation!G$71)</f>
        <v>2.1625000000000001</v>
      </c>
      <c r="F171" s="21">
        <f>ABS(Visualisation!$L$71-Visualisation!H$71)</f>
        <v>0</v>
      </c>
      <c r="G171" s="21">
        <f>ABS(Visualisation!$L$71-Visualisation!I$71)</f>
        <v>0</v>
      </c>
      <c r="H171" s="21">
        <f>ABS(Visualisation!$L$71-Visualisation!J$71)</f>
        <v>3.25</v>
      </c>
      <c r="I171" s="21">
        <f>ABS(Visualisation!$L$71-Visualisation!K$71)</f>
        <v>0</v>
      </c>
      <c r="J171" s="21"/>
      <c r="K171" s="21">
        <f>ABS(Visualisation!$L$71-Visualisation!M$71)</f>
        <v>2</v>
      </c>
      <c r="L171" s="21">
        <f>ABS(Visualisation!$L$71-Visualisation!N$71)</f>
        <v>0</v>
      </c>
      <c r="M171" s="21">
        <f>ABS(Visualisation!$L$71-Visualisation!O$71)</f>
        <v>0</v>
      </c>
      <c r="N171" s="21">
        <f>ABS(Visualisation!$L$71-Visualisation!P$71)</f>
        <v>2.0375000000000001</v>
      </c>
      <c r="O171" s="21">
        <f>ABS(Visualisation!$L$71-Visualisation!Q$71)</f>
        <v>2.4624999999999999</v>
      </c>
      <c r="P171" s="21">
        <f>ABS(Visualisation!$L$71-Visualisation!R$71)</f>
        <v>0</v>
      </c>
      <c r="Q171" s="21">
        <f>ABS(Visualisation!$L$71-Visualisation!S$71)</f>
        <v>3.875</v>
      </c>
      <c r="R171" s="239">
        <f>ABS(Visualisation!$L$71-Visualisation!T$71)</f>
        <v>3.375</v>
      </c>
    </row>
    <row r="172" spans="1:21">
      <c r="A172" s="59" t="s">
        <v>72</v>
      </c>
      <c r="B172" s="159" t="s">
        <v>291</v>
      </c>
      <c r="C172" s="21">
        <f>ABS(Visualisation!$M$71-Visualisation!E$71)</f>
        <v>2</v>
      </c>
      <c r="D172" s="21">
        <f>ABS(Visualisation!$M$71-Visualisation!F$71)</f>
        <v>2</v>
      </c>
      <c r="E172" s="21">
        <f>ABS(Visualisation!$M$71-Visualisation!G$71)</f>
        <v>0.16250000000000009</v>
      </c>
      <c r="F172" s="21">
        <f>ABS(Visualisation!$M$71-Visualisation!H$71)</f>
        <v>2</v>
      </c>
      <c r="G172" s="21">
        <f>ABS(Visualisation!$M$71-Visualisation!I$71)</f>
        <v>2</v>
      </c>
      <c r="H172" s="21">
        <f>ABS(Visualisation!$M$71-Visualisation!J$71)</f>
        <v>1.25</v>
      </c>
      <c r="I172" s="21">
        <f>ABS(Visualisation!$M$71-Visualisation!K$71)</f>
        <v>2</v>
      </c>
      <c r="J172" s="21">
        <f>ABS(Visualisation!$M$71-Visualisation!L$71)</f>
        <v>2</v>
      </c>
      <c r="K172" s="21"/>
      <c r="L172" s="21">
        <f>ABS(Visualisation!$M$71-Visualisation!N$71)</f>
        <v>2</v>
      </c>
      <c r="M172" s="21">
        <f>ABS(Visualisation!$M$71-Visualisation!O$71)</f>
        <v>2</v>
      </c>
      <c r="N172" s="21">
        <f>ABS(Visualisation!$M$71-Visualisation!P$71)</f>
        <v>3.7500000000000089E-2</v>
      </c>
      <c r="O172" s="21">
        <f>ABS(Visualisation!$M$71-Visualisation!Q$71)</f>
        <v>0.46249999999999991</v>
      </c>
      <c r="P172" s="21">
        <f>ABS(Visualisation!$M$71-Visualisation!R$71)</f>
        <v>2</v>
      </c>
      <c r="Q172" s="21">
        <f>ABS(Visualisation!$M$71-Visualisation!S$71)</f>
        <v>1.875</v>
      </c>
      <c r="R172" s="239">
        <f>ABS(Visualisation!$M$71-Visualisation!T$71)</f>
        <v>1.375</v>
      </c>
    </row>
    <row r="173" spans="1:21">
      <c r="A173" s="59" t="s">
        <v>71</v>
      </c>
      <c r="B173" s="159" t="s">
        <v>292</v>
      </c>
      <c r="C173" s="21">
        <f>ABS(Visualisation!$N$71-Visualisation!E$71)</f>
        <v>0</v>
      </c>
      <c r="D173" s="21">
        <f>ABS(Visualisation!$N$71-Visualisation!F$71)</f>
        <v>0</v>
      </c>
      <c r="E173" s="21">
        <f>ABS(Visualisation!$N$71-Visualisation!G$71)</f>
        <v>2.1625000000000001</v>
      </c>
      <c r="F173" s="21">
        <f>ABS(Visualisation!$N$71-Visualisation!H$71)</f>
        <v>0</v>
      </c>
      <c r="G173" s="21">
        <f>ABS(Visualisation!$N$71-Visualisation!I$71)</f>
        <v>0</v>
      </c>
      <c r="H173" s="21">
        <f>ABS(Visualisation!$N$71-Visualisation!J$71)</f>
        <v>3.25</v>
      </c>
      <c r="I173" s="21">
        <f>ABS(Visualisation!$N$71-Visualisation!K$71)</f>
        <v>0</v>
      </c>
      <c r="J173" s="21">
        <f>ABS(Visualisation!$N$71-Visualisation!L$71)</f>
        <v>0</v>
      </c>
      <c r="K173" s="21">
        <f>ABS(Visualisation!$N$71-Visualisation!M$71)</f>
        <v>2</v>
      </c>
      <c r="L173" s="21"/>
      <c r="M173" s="21">
        <f>ABS(Visualisation!$N$71-Visualisation!O$71)</f>
        <v>0</v>
      </c>
      <c r="N173" s="21">
        <f>ABS(Visualisation!$N$71-Visualisation!P$71)</f>
        <v>2.0375000000000001</v>
      </c>
      <c r="O173" s="21">
        <f>ABS(Visualisation!$N$71-Visualisation!Q$71)</f>
        <v>2.4624999999999999</v>
      </c>
      <c r="P173" s="21">
        <f>ABS(Visualisation!$N$71-Visualisation!R$71)</f>
        <v>0</v>
      </c>
      <c r="Q173" s="21">
        <f>ABS(Visualisation!$N$71-Visualisation!S$71)</f>
        <v>3.875</v>
      </c>
      <c r="R173" s="239">
        <f>ABS(Visualisation!$N$71-Visualisation!T$71)</f>
        <v>3.375</v>
      </c>
    </row>
    <row r="174" spans="1:21">
      <c r="A174" s="59" t="s">
        <v>70</v>
      </c>
      <c r="B174" s="159" t="s">
        <v>83</v>
      </c>
      <c r="C174" s="21">
        <f>ABS(Visualisation!$O$71-Visualisation!E$71)</f>
        <v>0</v>
      </c>
      <c r="D174" s="21">
        <f>ABS(Visualisation!$O$71-Visualisation!F$71)</f>
        <v>0</v>
      </c>
      <c r="E174" s="21">
        <f>ABS(Visualisation!$O$71-Visualisation!G$71)</f>
        <v>2.1625000000000001</v>
      </c>
      <c r="F174" s="21">
        <f>ABS(Visualisation!$O$71-Visualisation!H$71)</f>
        <v>0</v>
      </c>
      <c r="G174" s="21">
        <f>ABS(Visualisation!$O$71-Visualisation!I$71)</f>
        <v>0</v>
      </c>
      <c r="H174" s="21">
        <f>ABS(Visualisation!$O$71-Visualisation!J$71)</f>
        <v>3.25</v>
      </c>
      <c r="I174" s="21">
        <f>ABS(Visualisation!$O$71-Visualisation!K$71)</f>
        <v>0</v>
      </c>
      <c r="J174" s="21">
        <f>ABS(Visualisation!$O$71-Visualisation!L$71)</f>
        <v>0</v>
      </c>
      <c r="K174" s="21">
        <f>ABS(Visualisation!$O$71-Visualisation!M$71)</f>
        <v>2</v>
      </c>
      <c r="L174" s="21">
        <f>ABS(Visualisation!$O$71-Visualisation!N$71)</f>
        <v>0</v>
      </c>
      <c r="M174" s="21"/>
      <c r="N174" s="21">
        <f>ABS(Visualisation!$O$71-Visualisation!P$71)</f>
        <v>2.0375000000000001</v>
      </c>
      <c r="O174" s="21">
        <f>ABS(Visualisation!$O$71-Visualisation!Q$71)</f>
        <v>2.4624999999999999</v>
      </c>
      <c r="P174" s="21">
        <f>ABS(Visualisation!$O$71-Visualisation!R$71)</f>
        <v>0</v>
      </c>
      <c r="Q174" s="21">
        <f>ABS(Visualisation!$O$71-Visualisation!S$71)</f>
        <v>3.875</v>
      </c>
      <c r="R174" s="239">
        <f>ABS(Visualisation!$O$71-Visualisation!T$71)</f>
        <v>3.375</v>
      </c>
    </row>
    <row r="175" spans="1:21">
      <c r="A175" s="59" t="s">
        <v>338</v>
      </c>
      <c r="B175" s="159" t="s">
        <v>84</v>
      </c>
      <c r="C175" s="21">
        <f>ABS(Visualisation!$P$71-Visualisation!E$71)</f>
        <v>2.0375000000000001</v>
      </c>
      <c r="D175" s="21">
        <f>ABS(Visualisation!$P$71-Visualisation!F$71)</f>
        <v>2.0375000000000001</v>
      </c>
      <c r="E175" s="21">
        <f>ABS(Visualisation!$P$71-Visualisation!G$71)</f>
        <v>0.125</v>
      </c>
      <c r="F175" s="21">
        <f>ABS(Visualisation!$P$71-Visualisation!H$71)</f>
        <v>2.0375000000000001</v>
      </c>
      <c r="G175" s="21">
        <f>ABS(Visualisation!$P$71-Visualisation!I$71)</f>
        <v>2.0375000000000001</v>
      </c>
      <c r="H175" s="21">
        <f>ABS(Visualisation!$P$71-Visualisation!J$71)</f>
        <v>1.2124999999999999</v>
      </c>
      <c r="I175" s="21">
        <f>ABS(Visualisation!$P$71-Visualisation!K$71)</f>
        <v>2.0375000000000001</v>
      </c>
      <c r="J175" s="21">
        <f>ABS(Visualisation!$P$71-Visualisation!L$71)</f>
        <v>2.0375000000000001</v>
      </c>
      <c r="K175" s="21">
        <f>ABS(Visualisation!$P$71-Visualisation!M$71)</f>
        <v>3.7500000000000089E-2</v>
      </c>
      <c r="L175" s="21">
        <f>ABS(Visualisation!$P$71-Visualisation!N$71)</f>
        <v>2.0375000000000001</v>
      </c>
      <c r="M175" s="21">
        <f>ABS(Visualisation!$P$71-Visualisation!O$71)</f>
        <v>2.0375000000000001</v>
      </c>
      <c r="N175" s="21"/>
      <c r="O175" s="21">
        <f>ABS(Visualisation!$P$71-Visualisation!Q$71)</f>
        <v>0.42499999999999982</v>
      </c>
      <c r="P175" s="21">
        <f>ABS(Visualisation!$P$71-Visualisation!R$71)</f>
        <v>2.0375000000000001</v>
      </c>
      <c r="Q175" s="21">
        <f>ABS(Visualisation!$P$71-Visualisation!S$71)</f>
        <v>1.8374999999999999</v>
      </c>
      <c r="R175" s="239">
        <f>ABS(Visualisation!$P$71-Visualisation!T$71)</f>
        <v>1.3374999999999999</v>
      </c>
    </row>
    <row r="176" spans="1:21">
      <c r="A176" s="59" t="s">
        <v>89</v>
      </c>
      <c r="B176" s="159" t="s">
        <v>85</v>
      </c>
      <c r="C176" s="21">
        <f>ABS(Visualisation!$Q$71-Visualisation!E$71)</f>
        <v>2.4624999999999999</v>
      </c>
      <c r="D176" s="21">
        <f>ABS(Visualisation!$Q$71-Visualisation!F$71)</f>
        <v>2.4624999999999999</v>
      </c>
      <c r="E176" s="21">
        <f>ABS(Visualisation!$Q$71-Visualisation!G$71)</f>
        <v>0.29999999999999982</v>
      </c>
      <c r="F176" s="21">
        <f>ABS(Visualisation!$Q$71-Visualisation!H$71)</f>
        <v>2.4624999999999999</v>
      </c>
      <c r="G176" s="21">
        <f>ABS(Visualisation!$Q$71-Visualisation!I$71)</f>
        <v>2.4624999999999999</v>
      </c>
      <c r="H176" s="21">
        <f>ABS(Visualisation!$Q$71-Visualisation!J$71)</f>
        <v>0.78750000000000009</v>
      </c>
      <c r="I176" s="21">
        <f>ABS(Visualisation!$Q$71-Visualisation!K$71)</f>
        <v>2.4624999999999999</v>
      </c>
      <c r="J176" s="21">
        <f>ABS(Visualisation!$Q$71-Visualisation!L$71)</f>
        <v>2.4624999999999999</v>
      </c>
      <c r="K176" s="21">
        <f>ABS(Visualisation!$Q$71-Visualisation!M$71)</f>
        <v>0.46249999999999991</v>
      </c>
      <c r="L176" s="21">
        <f>ABS(Visualisation!$Q$71-Visualisation!N$71)</f>
        <v>2.4624999999999999</v>
      </c>
      <c r="M176" s="21">
        <f>ABS(Visualisation!$Q$71-Visualisation!O$71)</f>
        <v>2.4624999999999999</v>
      </c>
      <c r="N176" s="21">
        <f>ABS(Visualisation!$Q$71-Visualisation!P$71)</f>
        <v>0.42499999999999982</v>
      </c>
      <c r="O176" s="21"/>
      <c r="P176" s="21">
        <f>ABS(Visualisation!$Q$71-Visualisation!R$71)</f>
        <v>2.4624999999999999</v>
      </c>
      <c r="Q176" s="21">
        <f>ABS(Visualisation!$Q$71-Visualisation!S$71)</f>
        <v>1.4125000000000001</v>
      </c>
      <c r="R176" s="239">
        <f>ABS(Visualisation!$Q$71-Visualisation!T$71)</f>
        <v>0.91250000000000009</v>
      </c>
    </row>
    <row r="177" spans="1:21">
      <c r="A177" s="59" t="s">
        <v>88</v>
      </c>
      <c r="B177" s="159" t="s">
        <v>303</v>
      </c>
      <c r="C177" s="21">
        <f>ABS(Visualisation!$R$71-Visualisation!E$71)</f>
        <v>0</v>
      </c>
      <c r="D177" s="21">
        <f>ABS(Visualisation!$R$71-Visualisation!F$71)</f>
        <v>0</v>
      </c>
      <c r="E177" s="21">
        <f>ABS(Visualisation!$R$71-Visualisation!G$71)</f>
        <v>2.1625000000000001</v>
      </c>
      <c r="F177" s="21">
        <f>ABS(Visualisation!$R$71-Visualisation!H$71)</f>
        <v>0</v>
      </c>
      <c r="G177" s="21">
        <f>ABS(Visualisation!$R$71-Visualisation!I$71)</f>
        <v>0</v>
      </c>
      <c r="H177" s="21">
        <f>ABS(Visualisation!$R$71-Visualisation!J$71)</f>
        <v>3.25</v>
      </c>
      <c r="I177" s="21">
        <f>ABS(Visualisation!$R$71-Visualisation!K$71)</f>
        <v>0</v>
      </c>
      <c r="J177" s="21">
        <f>ABS(Visualisation!$R$71-Visualisation!L$71)</f>
        <v>0</v>
      </c>
      <c r="K177" s="21">
        <f>ABS(Visualisation!$R$71-Visualisation!M$71)</f>
        <v>2</v>
      </c>
      <c r="L177" s="21">
        <f>ABS(Visualisation!$R$71-Visualisation!N$71)</f>
        <v>0</v>
      </c>
      <c r="M177" s="21">
        <f>ABS(Visualisation!$R$71-Visualisation!O$71)</f>
        <v>0</v>
      </c>
      <c r="N177" s="21">
        <f>ABS(Visualisation!$R$71-Visualisation!P$71)</f>
        <v>2.0375000000000001</v>
      </c>
      <c r="O177" s="21">
        <f>ABS(Visualisation!$R$71-Visualisation!Q$71)</f>
        <v>2.4624999999999999</v>
      </c>
      <c r="P177" s="21"/>
      <c r="Q177" s="21">
        <f>ABS(Visualisation!$R$71-Visualisation!S$71)</f>
        <v>3.875</v>
      </c>
      <c r="R177" s="239">
        <f>ABS(Visualisation!$R$71-Visualisation!T$71)</f>
        <v>3.375</v>
      </c>
    </row>
    <row r="178" spans="1:21">
      <c r="A178" s="59" t="s">
        <v>87</v>
      </c>
      <c r="B178" s="159" t="s">
        <v>324</v>
      </c>
      <c r="C178" s="21">
        <f>ABS(Visualisation!$S$71-Visualisation!E$71)</f>
        <v>3.875</v>
      </c>
      <c r="D178" s="21">
        <f>ABS(Visualisation!$S$71-Visualisation!F$71)</f>
        <v>3.875</v>
      </c>
      <c r="E178" s="21">
        <f>ABS(Visualisation!$S$71-Visualisation!G$71)</f>
        <v>1.7124999999999999</v>
      </c>
      <c r="F178" s="21">
        <f>ABS(Visualisation!$S$71-Visualisation!H$71)</f>
        <v>3.875</v>
      </c>
      <c r="G178" s="21">
        <f>ABS(Visualisation!$S$71-Visualisation!I$71)</f>
        <v>3.875</v>
      </c>
      <c r="H178" s="21">
        <f>ABS(Visualisation!$S$71-Visualisation!J$71)</f>
        <v>0.625</v>
      </c>
      <c r="I178" s="21">
        <f>ABS(Visualisation!$S$71-Visualisation!K$71)</f>
        <v>3.875</v>
      </c>
      <c r="J178" s="21">
        <f>ABS(Visualisation!$S$71-Visualisation!L$71)</f>
        <v>3.875</v>
      </c>
      <c r="K178" s="21">
        <f>ABS(Visualisation!$S$71-Visualisation!M$71)</f>
        <v>1.875</v>
      </c>
      <c r="L178" s="21">
        <f>ABS(Visualisation!$S$71-Visualisation!N$71)</f>
        <v>3.875</v>
      </c>
      <c r="M178" s="21">
        <f>ABS(Visualisation!$S$71-Visualisation!O$71)</f>
        <v>3.875</v>
      </c>
      <c r="N178" s="21">
        <f>ABS(Visualisation!$S$71-Visualisation!P$71)</f>
        <v>1.8374999999999999</v>
      </c>
      <c r="O178" s="21">
        <f>ABS(Visualisation!$S$71-Visualisation!Q$71)</f>
        <v>1.4125000000000001</v>
      </c>
      <c r="P178" s="21">
        <f>ABS(Visualisation!$S$71-Visualisation!R$71)</f>
        <v>3.875</v>
      </c>
      <c r="Q178" s="21"/>
      <c r="R178" s="239">
        <f>ABS(Visualisation!$S$71-Visualisation!T$71)</f>
        <v>0.5</v>
      </c>
    </row>
    <row r="179" spans="1:21">
      <c r="A179" s="59" t="s">
        <v>131</v>
      </c>
      <c r="B179" s="159" t="s">
        <v>123</v>
      </c>
      <c r="C179" s="201">
        <f>ABS(Visualisation!$T$71-Visualisation!E$71)</f>
        <v>3.375</v>
      </c>
      <c r="D179" s="201">
        <f>ABS(Visualisation!$T$71-Visualisation!F$71)</f>
        <v>3.375</v>
      </c>
      <c r="E179" s="201">
        <f>ABS(Visualisation!$T$71-Visualisation!G$71)</f>
        <v>1.2124999999999999</v>
      </c>
      <c r="F179" s="201">
        <f>ABS(Visualisation!$T$71-Visualisation!H$71)</f>
        <v>3.375</v>
      </c>
      <c r="G179" s="201">
        <f>ABS(Visualisation!$T$71-Visualisation!I$71)</f>
        <v>3.375</v>
      </c>
      <c r="H179" s="201">
        <f>ABS(Visualisation!$T$71-Visualisation!J$71)</f>
        <v>0.125</v>
      </c>
      <c r="I179" s="201">
        <f>ABS(Visualisation!$T$71-Visualisation!K$71)</f>
        <v>3.375</v>
      </c>
      <c r="J179" s="201">
        <f>ABS(Visualisation!$T$71-Visualisation!L$71)</f>
        <v>3.375</v>
      </c>
      <c r="K179" s="201">
        <f>ABS(Visualisation!$T$71-Visualisation!M$71)</f>
        <v>1.375</v>
      </c>
      <c r="L179" s="201">
        <f>ABS(Visualisation!$T$71-Visualisation!N$71)</f>
        <v>3.375</v>
      </c>
      <c r="M179" s="201">
        <f>ABS(Visualisation!$T$71-Visualisation!O$71)</f>
        <v>3.375</v>
      </c>
      <c r="N179" s="201">
        <f>ABS(Visualisation!$T$71-Visualisation!P$71)</f>
        <v>1.3374999999999999</v>
      </c>
      <c r="O179" s="201">
        <f>ABS(Visualisation!$T$71-Visualisation!Q$71)</f>
        <v>0.91250000000000009</v>
      </c>
      <c r="P179" s="201">
        <f>ABS(Visualisation!$T$71-Visualisation!R$71)</f>
        <v>3.375</v>
      </c>
      <c r="Q179" s="201">
        <f>ABS(Visualisation!$T$71-Visualisation!S$71)</f>
        <v>0.5</v>
      </c>
      <c r="R179" s="240"/>
    </row>
    <row r="185" spans="1:21" ht="15.75">
      <c r="A185" s="59">
        <v>72</v>
      </c>
      <c r="B185" s="160" t="s">
        <v>219</v>
      </c>
      <c r="C185" t="s">
        <v>45</v>
      </c>
      <c r="D185" t="s">
        <v>302</v>
      </c>
      <c r="E185" t="s">
        <v>293</v>
      </c>
      <c r="F185" t="s">
        <v>46</v>
      </c>
      <c r="G185" t="s">
        <v>250</v>
      </c>
      <c r="H185" t="s">
        <v>203</v>
      </c>
      <c r="I185" t="s">
        <v>128</v>
      </c>
      <c r="J185" t="s">
        <v>73</v>
      </c>
      <c r="K185" t="s">
        <v>72</v>
      </c>
      <c r="L185" t="s">
        <v>71</v>
      </c>
      <c r="M185" t="s">
        <v>70</v>
      </c>
      <c r="N185" t="s">
        <v>338</v>
      </c>
      <c r="O185" t="s">
        <v>89</v>
      </c>
      <c r="P185" t="s">
        <v>88</v>
      </c>
      <c r="Q185" t="s">
        <v>87</v>
      </c>
      <c r="R185" t="s">
        <v>129</v>
      </c>
    </row>
    <row r="186" spans="1:21">
      <c r="B186" s="161" t="s">
        <v>118</v>
      </c>
      <c r="C186" s="181" t="s">
        <v>42</v>
      </c>
      <c r="D186" s="155" t="s">
        <v>43</v>
      </c>
      <c r="E186" s="155" t="s">
        <v>44</v>
      </c>
      <c r="F186" s="155" t="s">
        <v>334</v>
      </c>
      <c r="G186" s="155" t="s">
        <v>161</v>
      </c>
      <c r="H186" s="155" t="s">
        <v>162</v>
      </c>
      <c r="I186" s="155" t="s">
        <v>56</v>
      </c>
      <c r="J186" s="155" t="s">
        <v>57</v>
      </c>
      <c r="K186" s="155" t="s">
        <v>58</v>
      </c>
      <c r="L186" s="155" t="s">
        <v>306</v>
      </c>
      <c r="M186" s="155" t="s">
        <v>307</v>
      </c>
      <c r="N186" s="155" t="s">
        <v>308</v>
      </c>
      <c r="O186" s="155" t="s">
        <v>309</v>
      </c>
      <c r="P186" s="155" t="s">
        <v>310</v>
      </c>
      <c r="Q186" s="155" t="s">
        <v>311</v>
      </c>
      <c r="R186" s="155" t="s">
        <v>205</v>
      </c>
    </row>
    <row r="187" spans="1:21">
      <c r="A187" s="59" t="s">
        <v>130</v>
      </c>
      <c r="B187" s="159" t="s">
        <v>230</v>
      </c>
      <c r="C187" s="21"/>
      <c r="D187" s="21">
        <f>ABS(Visualisation!$E$72-Visualisation!F$72)</f>
        <v>0</v>
      </c>
      <c r="E187" s="21">
        <f>ABS(Visualisation!$E$72-Visualisation!G$72)</f>
        <v>6</v>
      </c>
      <c r="F187" s="21">
        <f>ABS(Visualisation!$E$72-Visualisation!H$72)</f>
        <v>0</v>
      </c>
      <c r="G187" s="21">
        <f>ABS(Visualisation!$E$72-Visualisation!I$72)</f>
        <v>0</v>
      </c>
      <c r="H187" s="21">
        <f>ABS(Visualisation!$E$72-Visualisation!J$72)</f>
        <v>6</v>
      </c>
      <c r="I187" s="21">
        <f>ABS(Visualisation!$E$72-Visualisation!K$72)</f>
        <v>0</v>
      </c>
      <c r="J187" s="21">
        <f>ABS(Visualisation!$E$72-Visualisation!L$72)</f>
        <v>0</v>
      </c>
      <c r="K187" s="21">
        <f>ABS(Visualisation!$E$72-Visualisation!M$72)</f>
        <v>6</v>
      </c>
      <c r="L187" s="21">
        <f>ABS(Visualisation!$E$72-Visualisation!N$72)</f>
        <v>0</v>
      </c>
      <c r="M187" s="21">
        <f>ABS(Visualisation!$E$72-Visualisation!O$72)</f>
        <v>0</v>
      </c>
      <c r="N187" s="21">
        <f>ABS(Visualisation!$E$72-Visualisation!P$72)</f>
        <v>6</v>
      </c>
      <c r="O187" s="21">
        <f>ABS(Visualisation!$E$72-Visualisation!Q$72)</f>
        <v>10</v>
      </c>
      <c r="P187" s="21">
        <f>ABS(Visualisation!$E$72-Visualisation!R$72)</f>
        <v>0</v>
      </c>
      <c r="Q187" s="21">
        <f>ABS(Visualisation!$E$72-Visualisation!S$72)</f>
        <v>8</v>
      </c>
      <c r="R187" s="239">
        <f>ABS(Visualisation!$E$72-Visualisation!T$72)</f>
        <v>10</v>
      </c>
      <c r="T187" s="184" t="s">
        <v>113</v>
      </c>
      <c r="U187" s="184">
        <f>MIN(C187:R202)</f>
        <v>0</v>
      </c>
    </row>
    <row r="188" spans="1:21">
      <c r="A188" s="59" t="s">
        <v>302</v>
      </c>
      <c r="B188" s="159" t="s">
        <v>231</v>
      </c>
      <c r="C188" s="21">
        <f>ABS(Visualisation!$F$72-Visualisation!E$72)</f>
        <v>0</v>
      </c>
      <c r="D188" s="21"/>
      <c r="E188" s="21">
        <f>ABS(Visualisation!$F$72-Visualisation!G$72)</f>
        <v>6</v>
      </c>
      <c r="F188" s="21">
        <f>ABS(Visualisation!$F$72-Visualisation!H$72)</f>
        <v>0</v>
      </c>
      <c r="G188" s="21">
        <f>ABS(Visualisation!$F$72-Visualisation!I$72)</f>
        <v>0</v>
      </c>
      <c r="H188" s="21">
        <f>ABS(Visualisation!$F$72-Visualisation!J$72)</f>
        <v>6</v>
      </c>
      <c r="I188" s="21">
        <f>ABS(Visualisation!$F$72-Visualisation!K$72)</f>
        <v>0</v>
      </c>
      <c r="J188" s="21">
        <f>ABS(Visualisation!$F$72-Visualisation!L$72)</f>
        <v>0</v>
      </c>
      <c r="K188" s="21">
        <f>ABS(Visualisation!$F$72-Visualisation!M$72)</f>
        <v>6</v>
      </c>
      <c r="L188" s="21">
        <f>ABS(Visualisation!$F$72-Visualisation!N$72)</f>
        <v>0</v>
      </c>
      <c r="M188" s="21">
        <f>ABS(Visualisation!$F$72-Visualisation!O$72)</f>
        <v>0</v>
      </c>
      <c r="N188" s="21">
        <f>ABS(Visualisation!$F$72-Visualisation!P$72)</f>
        <v>6</v>
      </c>
      <c r="O188" s="21">
        <f>ABS(Visualisation!$F$72-Visualisation!Q$72)</f>
        <v>10</v>
      </c>
      <c r="P188" s="21">
        <f>ABS(Visualisation!$F$72-Visualisation!R$72)</f>
        <v>0</v>
      </c>
      <c r="Q188" s="21">
        <f>ABS(Visualisation!$F$72-Visualisation!S$72)</f>
        <v>8</v>
      </c>
      <c r="R188" s="239">
        <f>ABS(Visualisation!$F$72-Visualisation!T$72)</f>
        <v>10</v>
      </c>
      <c r="T188" s="184" t="s">
        <v>114</v>
      </c>
      <c r="U188" s="184">
        <f>MAX(C187:R202)</f>
        <v>10</v>
      </c>
    </row>
    <row r="189" spans="1:21">
      <c r="A189" s="59" t="s">
        <v>293</v>
      </c>
      <c r="B189" s="159" t="s">
        <v>232</v>
      </c>
      <c r="C189" s="21">
        <f>ABS(Visualisation!$G$72-Visualisation!E$72)</f>
        <v>6</v>
      </c>
      <c r="D189" s="21">
        <f>ABS(Visualisation!$G$72-Visualisation!F$72)</f>
        <v>6</v>
      </c>
      <c r="E189" s="21"/>
      <c r="F189" s="21">
        <f>ABS(Visualisation!$G$72-Visualisation!H$72)</f>
        <v>6</v>
      </c>
      <c r="G189" s="21">
        <f>ABS(Visualisation!$G$72-Visualisation!I$72)</f>
        <v>6</v>
      </c>
      <c r="H189" s="21">
        <f>ABS(Visualisation!$G$72-Visualisation!J$72)</f>
        <v>0</v>
      </c>
      <c r="I189" s="21">
        <f>ABS(Visualisation!$G$72-Visualisation!K$72)</f>
        <v>6</v>
      </c>
      <c r="J189" s="21">
        <f>ABS(Visualisation!$G$72-Visualisation!L$72)</f>
        <v>6</v>
      </c>
      <c r="K189" s="21">
        <f>ABS(Visualisation!$G$72-Visualisation!M$72)</f>
        <v>0</v>
      </c>
      <c r="L189" s="21">
        <f>ABS(Visualisation!$G$72-Visualisation!N$72)</f>
        <v>6</v>
      </c>
      <c r="M189" s="21">
        <f>ABS(Visualisation!$G$72-Visualisation!O$72)</f>
        <v>6</v>
      </c>
      <c r="N189" s="21">
        <f>ABS(Visualisation!$G$72-Visualisation!P$72)</f>
        <v>0</v>
      </c>
      <c r="O189" s="21">
        <f>ABS(Visualisation!$G$72-Visualisation!Q$72)</f>
        <v>4</v>
      </c>
      <c r="P189" s="21">
        <f>ABS(Visualisation!$G$72-Visualisation!R$72)</f>
        <v>6</v>
      </c>
      <c r="Q189" s="21">
        <f>ABS(Visualisation!$G$72-Visualisation!S$72)</f>
        <v>2</v>
      </c>
      <c r="R189" s="239">
        <f>ABS(Visualisation!$G$72-Visualisation!T$72)</f>
        <v>4</v>
      </c>
      <c r="T189" s="242" t="s">
        <v>416</v>
      </c>
      <c r="U189" s="241">
        <f>((U188-U187)/3)+U187</f>
        <v>3.3333333333333335</v>
      </c>
    </row>
    <row r="190" spans="1:21">
      <c r="A190" s="59" t="s">
        <v>46</v>
      </c>
      <c r="B190" s="159" t="s">
        <v>233</v>
      </c>
      <c r="C190" s="21">
        <f>ABS(Visualisation!$H$72-Visualisation!E$72)</f>
        <v>0</v>
      </c>
      <c r="D190" s="21">
        <f>ABS(Visualisation!$H$72-Visualisation!F$72)</f>
        <v>0</v>
      </c>
      <c r="E190" s="21">
        <f>ABS(Visualisation!$H$72-Visualisation!G$72)</f>
        <v>6</v>
      </c>
      <c r="F190" s="21"/>
      <c r="G190" s="21">
        <f>ABS(Visualisation!$H$72-Visualisation!I$72)</f>
        <v>0</v>
      </c>
      <c r="H190" s="21">
        <f>ABS(Visualisation!$H$72-Visualisation!J$72)</f>
        <v>6</v>
      </c>
      <c r="I190" s="21">
        <f>ABS(Visualisation!$H$72-Visualisation!K$72)</f>
        <v>0</v>
      </c>
      <c r="J190" s="21">
        <f>ABS(Visualisation!$H$72-Visualisation!L$72)</f>
        <v>0</v>
      </c>
      <c r="K190" s="21">
        <f>ABS(Visualisation!$H$72-Visualisation!M$72)</f>
        <v>6</v>
      </c>
      <c r="L190" s="21">
        <f>ABS(Visualisation!$H$72-Visualisation!N$72)</f>
        <v>0</v>
      </c>
      <c r="M190" s="21">
        <f>ABS(Visualisation!$H$72-Visualisation!O$72)</f>
        <v>0</v>
      </c>
      <c r="N190" s="21">
        <f>ABS(Visualisation!$H$72-Visualisation!P$72)</f>
        <v>6</v>
      </c>
      <c r="O190" s="21">
        <f>ABS(Visualisation!$H$72-Visualisation!Q$72)</f>
        <v>10</v>
      </c>
      <c r="P190" s="21">
        <f>ABS(Visualisation!$H$72-Visualisation!R$72)</f>
        <v>0</v>
      </c>
      <c r="Q190" s="21">
        <f>ABS(Visualisation!$H$72-Visualisation!S$72)</f>
        <v>8</v>
      </c>
      <c r="R190" s="239">
        <f>ABS(Visualisation!$H$72-Visualisation!T$72)</f>
        <v>10</v>
      </c>
    </row>
    <row r="191" spans="1:21">
      <c r="A191" s="59" t="s">
        <v>294</v>
      </c>
      <c r="B191" s="159" t="s">
        <v>234</v>
      </c>
      <c r="C191" s="21">
        <f>ABS(Visualisation!$I$72-Visualisation!E$72)</f>
        <v>0</v>
      </c>
      <c r="D191" s="21">
        <f>ABS(Visualisation!$I$72-Visualisation!F$72)</f>
        <v>0</v>
      </c>
      <c r="E191" s="21">
        <f>ABS(Visualisation!$I$72-Visualisation!G$72)</f>
        <v>6</v>
      </c>
      <c r="F191" s="21">
        <f>ABS(Visualisation!$I$72-Visualisation!H$72)</f>
        <v>0</v>
      </c>
      <c r="G191" s="21"/>
      <c r="H191" s="21">
        <f>ABS(Visualisation!$I$72-Visualisation!J$72)</f>
        <v>6</v>
      </c>
      <c r="I191" s="21">
        <f>ABS(Visualisation!$I$72-Visualisation!K$72)</f>
        <v>0</v>
      </c>
      <c r="J191" s="21">
        <f>ABS(Visualisation!$I$72-Visualisation!L$72)</f>
        <v>0</v>
      </c>
      <c r="K191" s="21">
        <f>ABS(Visualisation!$I$72-Visualisation!M$72)</f>
        <v>6</v>
      </c>
      <c r="L191" s="21">
        <f>ABS(Visualisation!$I$72-Visualisation!N$72)</f>
        <v>0</v>
      </c>
      <c r="M191" s="21">
        <f>ABS(Visualisation!$I$72-Visualisation!O$72)</f>
        <v>0</v>
      </c>
      <c r="N191" s="21">
        <f>ABS(Visualisation!$I$72-Visualisation!P$72)</f>
        <v>6</v>
      </c>
      <c r="O191" s="21">
        <f>ABS(Visualisation!$I$72-Visualisation!Q$72)</f>
        <v>10</v>
      </c>
      <c r="P191" s="21">
        <f>ABS(Visualisation!$I$72-Visualisation!R$72)</f>
        <v>0</v>
      </c>
      <c r="Q191" s="21">
        <f>ABS(Visualisation!$I$72-Visualisation!S$72)</f>
        <v>8</v>
      </c>
      <c r="R191" s="239">
        <f>ABS(Visualisation!$I$72-Visualisation!T$72)</f>
        <v>10</v>
      </c>
    </row>
    <row r="192" spans="1:21">
      <c r="A192" s="59" t="s">
        <v>203</v>
      </c>
      <c r="B192" s="159" t="s">
        <v>235</v>
      </c>
      <c r="C192" s="21">
        <f>ABS(Visualisation!$J$72-Visualisation!E$72)</f>
        <v>6</v>
      </c>
      <c r="D192" s="21">
        <f>ABS(Visualisation!$J$72-Visualisation!F$72)</f>
        <v>6</v>
      </c>
      <c r="E192" s="21">
        <f>ABS(Visualisation!$J$72-Visualisation!G$72)</f>
        <v>0</v>
      </c>
      <c r="F192" s="21">
        <f>ABS(Visualisation!$J$72-Visualisation!H$72)</f>
        <v>6</v>
      </c>
      <c r="G192" s="21">
        <f>ABS(Visualisation!$J$72-Visualisation!I$72)</f>
        <v>6</v>
      </c>
      <c r="H192" s="21"/>
      <c r="I192" s="21">
        <f>ABS(Visualisation!$J$72-Visualisation!K$72)</f>
        <v>6</v>
      </c>
      <c r="J192" s="21">
        <f>ABS(Visualisation!$J$72-Visualisation!L$72)</f>
        <v>6</v>
      </c>
      <c r="K192" s="21">
        <f>ABS(Visualisation!$J$72-Visualisation!M$72)</f>
        <v>0</v>
      </c>
      <c r="L192" s="21">
        <f>ABS(Visualisation!$J$72-Visualisation!N$72)</f>
        <v>6</v>
      </c>
      <c r="M192" s="21">
        <f>ABS(Visualisation!$J$72-Visualisation!O$72)</f>
        <v>6</v>
      </c>
      <c r="N192" s="21">
        <f>ABS(Visualisation!$J$72-Visualisation!P$72)</f>
        <v>0</v>
      </c>
      <c r="O192" s="21">
        <f>ABS(Visualisation!$J$72-Visualisation!Q$72)</f>
        <v>4</v>
      </c>
      <c r="P192" s="21">
        <f>ABS(Visualisation!$J$72-Visualisation!R$72)</f>
        <v>6</v>
      </c>
      <c r="Q192" s="21">
        <f>ABS(Visualisation!$J$72-Visualisation!S$72)</f>
        <v>2</v>
      </c>
      <c r="R192" s="239">
        <f>ABS(Visualisation!$J$72-Visualisation!T$72)</f>
        <v>4</v>
      </c>
    </row>
    <row r="193" spans="1:18">
      <c r="A193" s="59" t="s">
        <v>128</v>
      </c>
      <c r="B193" s="159" t="s">
        <v>236</v>
      </c>
      <c r="C193" s="21">
        <f>ABS(Visualisation!$K$72-Visualisation!E$72)</f>
        <v>0</v>
      </c>
      <c r="D193" s="21">
        <f>ABS(Visualisation!$K$72-Visualisation!F$72)</f>
        <v>0</v>
      </c>
      <c r="E193" s="21">
        <f>ABS(Visualisation!$K$72-Visualisation!G$72)</f>
        <v>6</v>
      </c>
      <c r="F193" s="21">
        <f>ABS(Visualisation!$K$72-Visualisation!H$72)</f>
        <v>0</v>
      </c>
      <c r="G193" s="21">
        <f>ABS(Visualisation!$K$72-Visualisation!I$72)</f>
        <v>0</v>
      </c>
      <c r="H193" s="21">
        <f>ABS(Visualisation!$K$72-Visualisation!J$72)</f>
        <v>6</v>
      </c>
      <c r="I193" s="21"/>
      <c r="J193" s="21">
        <f>ABS(Visualisation!$K$72-Visualisation!L$72)</f>
        <v>0</v>
      </c>
      <c r="K193" s="21">
        <f>ABS(Visualisation!$K$72-Visualisation!M$72)</f>
        <v>6</v>
      </c>
      <c r="L193" s="21">
        <f>ABS(Visualisation!$K$72-Visualisation!N$72)</f>
        <v>0</v>
      </c>
      <c r="M193" s="21">
        <f>ABS(Visualisation!$K$72-Visualisation!O$72)</f>
        <v>0</v>
      </c>
      <c r="N193" s="21">
        <f>ABS(Visualisation!$K$72-Visualisation!P$72)</f>
        <v>6</v>
      </c>
      <c r="O193" s="21">
        <f>ABS(Visualisation!$K$72-Visualisation!Q$72)</f>
        <v>10</v>
      </c>
      <c r="P193" s="21">
        <f>ABS(Visualisation!$K$72-Visualisation!R$72)</f>
        <v>0</v>
      </c>
      <c r="Q193" s="21">
        <f>ABS(Visualisation!$K$72-Visualisation!S$72)</f>
        <v>8</v>
      </c>
      <c r="R193" s="239">
        <f>ABS(Visualisation!$K$72-Visualisation!T$72)</f>
        <v>10</v>
      </c>
    </row>
    <row r="194" spans="1:18">
      <c r="A194" s="59" t="s">
        <v>73</v>
      </c>
      <c r="B194" s="159" t="s">
        <v>290</v>
      </c>
      <c r="C194" s="21">
        <f>ABS(Visualisation!$L$72-Visualisation!E$72)</f>
        <v>0</v>
      </c>
      <c r="D194" s="21">
        <f>ABS(Visualisation!$L$72-Visualisation!F$72)</f>
        <v>0</v>
      </c>
      <c r="E194" s="21">
        <f>ABS(Visualisation!$L$72-Visualisation!G$72)</f>
        <v>6</v>
      </c>
      <c r="F194" s="21">
        <f>ABS(Visualisation!$L$72-Visualisation!H$72)</f>
        <v>0</v>
      </c>
      <c r="G194" s="21">
        <f>ABS(Visualisation!$L$72-Visualisation!I$72)</f>
        <v>0</v>
      </c>
      <c r="H194" s="21">
        <f>ABS(Visualisation!$L$72-Visualisation!J$72)</f>
        <v>6</v>
      </c>
      <c r="I194" s="21">
        <f>ABS(Visualisation!$L$72-Visualisation!K$72)</f>
        <v>0</v>
      </c>
      <c r="J194" s="21"/>
      <c r="K194" s="21">
        <f>ABS(Visualisation!$L$72-Visualisation!M$72)</f>
        <v>6</v>
      </c>
      <c r="L194" s="21">
        <f>ABS(Visualisation!$L$72-Visualisation!N$72)</f>
        <v>0</v>
      </c>
      <c r="M194" s="21">
        <f>ABS(Visualisation!$L$72-Visualisation!O$72)</f>
        <v>0</v>
      </c>
      <c r="N194" s="21">
        <f>ABS(Visualisation!$L$72-Visualisation!P$72)</f>
        <v>6</v>
      </c>
      <c r="O194" s="21">
        <f>ABS(Visualisation!$L$72-Visualisation!Q$72)</f>
        <v>10</v>
      </c>
      <c r="P194" s="21">
        <f>ABS(Visualisation!$L$72-Visualisation!R$72)</f>
        <v>0</v>
      </c>
      <c r="Q194" s="21">
        <f>ABS(Visualisation!$L$72-Visualisation!S$72)</f>
        <v>8</v>
      </c>
      <c r="R194" s="239">
        <f>ABS(Visualisation!$L$72-Visualisation!T$72)</f>
        <v>10</v>
      </c>
    </row>
    <row r="195" spans="1:18">
      <c r="A195" s="59" t="s">
        <v>72</v>
      </c>
      <c r="B195" s="159" t="s">
        <v>291</v>
      </c>
      <c r="C195" s="21">
        <f>ABS(Visualisation!$M$72-Visualisation!E$72)</f>
        <v>6</v>
      </c>
      <c r="D195" s="21">
        <f>ABS(Visualisation!$M$72-Visualisation!F$72)</f>
        <v>6</v>
      </c>
      <c r="E195" s="21">
        <f>ABS(Visualisation!$M$72-Visualisation!G$72)</f>
        <v>0</v>
      </c>
      <c r="F195" s="21">
        <f>ABS(Visualisation!$M$72-Visualisation!H$72)</f>
        <v>6</v>
      </c>
      <c r="G195" s="21">
        <f>ABS(Visualisation!$M$72-Visualisation!I$72)</f>
        <v>6</v>
      </c>
      <c r="H195" s="21">
        <f>ABS(Visualisation!$M$72-Visualisation!J$72)</f>
        <v>0</v>
      </c>
      <c r="I195" s="21">
        <f>ABS(Visualisation!$M$72-Visualisation!K$72)</f>
        <v>6</v>
      </c>
      <c r="J195" s="21">
        <f>ABS(Visualisation!$M$72-Visualisation!L$72)</f>
        <v>6</v>
      </c>
      <c r="K195" s="21"/>
      <c r="L195" s="21">
        <f>ABS(Visualisation!$M$72-Visualisation!N$72)</f>
        <v>6</v>
      </c>
      <c r="M195" s="21">
        <f>ABS(Visualisation!$M$72-Visualisation!O$72)</f>
        <v>6</v>
      </c>
      <c r="N195" s="21">
        <f>ABS(Visualisation!$M$72-Visualisation!P$72)</f>
        <v>0</v>
      </c>
      <c r="O195" s="21">
        <f>ABS(Visualisation!$M$72-Visualisation!Q$72)</f>
        <v>4</v>
      </c>
      <c r="P195" s="21">
        <f>ABS(Visualisation!$M$72-Visualisation!R$72)</f>
        <v>6</v>
      </c>
      <c r="Q195" s="21">
        <f>ABS(Visualisation!$M$72-Visualisation!S$72)</f>
        <v>2</v>
      </c>
      <c r="R195" s="239">
        <f>ABS(Visualisation!$M$72-Visualisation!T$72)</f>
        <v>4</v>
      </c>
    </row>
    <row r="196" spans="1:18">
      <c r="A196" s="59" t="s">
        <v>71</v>
      </c>
      <c r="B196" s="159" t="s">
        <v>292</v>
      </c>
      <c r="C196" s="21">
        <f>ABS(Visualisation!$N$72-Visualisation!E$72)</f>
        <v>0</v>
      </c>
      <c r="D196" s="21">
        <f>ABS(Visualisation!$N$72-Visualisation!F$72)</f>
        <v>0</v>
      </c>
      <c r="E196" s="21">
        <f>ABS(Visualisation!$N$72-Visualisation!G$72)</f>
        <v>6</v>
      </c>
      <c r="F196" s="21">
        <f>ABS(Visualisation!$N$72-Visualisation!H$72)</f>
        <v>0</v>
      </c>
      <c r="G196" s="21">
        <f>ABS(Visualisation!$N$72-Visualisation!I$72)</f>
        <v>0</v>
      </c>
      <c r="H196" s="21">
        <f>ABS(Visualisation!$N$72-Visualisation!J$72)</f>
        <v>6</v>
      </c>
      <c r="I196" s="21">
        <f>ABS(Visualisation!$N$72-Visualisation!K$72)</f>
        <v>0</v>
      </c>
      <c r="J196" s="21">
        <f>ABS(Visualisation!$N$72-Visualisation!L$72)</f>
        <v>0</v>
      </c>
      <c r="K196" s="21">
        <f>ABS(Visualisation!$N$72-Visualisation!M$72)</f>
        <v>6</v>
      </c>
      <c r="L196" s="21"/>
      <c r="M196" s="21">
        <f>ABS(Visualisation!$N$72-Visualisation!O$72)</f>
        <v>0</v>
      </c>
      <c r="N196" s="21">
        <f>ABS(Visualisation!$N$72-Visualisation!P$72)</f>
        <v>6</v>
      </c>
      <c r="O196" s="21">
        <f>ABS(Visualisation!$N$72-Visualisation!Q$72)</f>
        <v>10</v>
      </c>
      <c r="P196" s="21">
        <f>ABS(Visualisation!$N$72-Visualisation!R$72)</f>
        <v>0</v>
      </c>
      <c r="Q196" s="21">
        <f>ABS(Visualisation!$N$72-Visualisation!S$72)</f>
        <v>8</v>
      </c>
      <c r="R196" s="239">
        <f>ABS(Visualisation!$N$72-Visualisation!T$72)</f>
        <v>10</v>
      </c>
    </row>
    <row r="197" spans="1:18">
      <c r="A197" s="59" t="s">
        <v>70</v>
      </c>
      <c r="B197" s="159" t="s">
        <v>83</v>
      </c>
      <c r="C197" s="21">
        <f>ABS(Visualisation!$O$72-Visualisation!E$72)</f>
        <v>0</v>
      </c>
      <c r="D197" s="21">
        <f>ABS(Visualisation!$O$72-Visualisation!F$72)</f>
        <v>0</v>
      </c>
      <c r="E197" s="21">
        <f>ABS(Visualisation!$O$72-Visualisation!G$72)</f>
        <v>6</v>
      </c>
      <c r="F197" s="21">
        <f>ABS(Visualisation!$O$72-Visualisation!H$72)</f>
        <v>0</v>
      </c>
      <c r="G197" s="21">
        <f>ABS(Visualisation!$O$72-Visualisation!I$72)</f>
        <v>0</v>
      </c>
      <c r="H197" s="21">
        <f>ABS(Visualisation!$O$72-Visualisation!J$72)</f>
        <v>6</v>
      </c>
      <c r="I197" s="21">
        <f>ABS(Visualisation!$O$72-Visualisation!K$72)</f>
        <v>0</v>
      </c>
      <c r="J197" s="21">
        <f>ABS(Visualisation!$O$72-Visualisation!L$72)</f>
        <v>0</v>
      </c>
      <c r="K197" s="21">
        <f>ABS(Visualisation!$O$72-Visualisation!M$72)</f>
        <v>6</v>
      </c>
      <c r="L197" s="21">
        <f>ABS(Visualisation!$O$72-Visualisation!N$72)</f>
        <v>0</v>
      </c>
      <c r="M197" s="21"/>
      <c r="N197" s="21">
        <f>ABS(Visualisation!$O$72-Visualisation!P$72)</f>
        <v>6</v>
      </c>
      <c r="O197" s="21">
        <f>ABS(Visualisation!$O$72-Visualisation!Q$72)</f>
        <v>10</v>
      </c>
      <c r="P197" s="21">
        <f>ABS(Visualisation!$O$72-Visualisation!R$72)</f>
        <v>0</v>
      </c>
      <c r="Q197" s="21">
        <f>ABS(Visualisation!$O$72-Visualisation!S$72)</f>
        <v>8</v>
      </c>
      <c r="R197" s="239">
        <f>ABS(Visualisation!$O$72-Visualisation!T$72)</f>
        <v>10</v>
      </c>
    </row>
    <row r="198" spans="1:18">
      <c r="A198" s="59" t="s">
        <v>338</v>
      </c>
      <c r="B198" s="159" t="s">
        <v>84</v>
      </c>
      <c r="C198" s="21">
        <f>ABS(Visualisation!$P$72-Visualisation!E$72)</f>
        <v>6</v>
      </c>
      <c r="D198" s="21">
        <f>ABS(Visualisation!$P$72-Visualisation!F$72)</f>
        <v>6</v>
      </c>
      <c r="E198" s="21">
        <f>ABS(Visualisation!$P$72-Visualisation!G$72)</f>
        <v>0</v>
      </c>
      <c r="F198" s="21">
        <f>ABS(Visualisation!$P$72-Visualisation!H$72)</f>
        <v>6</v>
      </c>
      <c r="G198" s="21">
        <f>ABS(Visualisation!$P$72-Visualisation!I$72)</f>
        <v>6</v>
      </c>
      <c r="H198" s="21">
        <f>ABS(Visualisation!$P$72-Visualisation!J$72)</f>
        <v>0</v>
      </c>
      <c r="I198" s="21">
        <f>ABS(Visualisation!$P$72-Visualisation!K$72)</f>
        <v>6</v>
      </c>
      <c r="J198" s="21">
        <f>ABS(Visualisation!$P$72-Visualisation!L$72)</f>
        <v>6</v>
      </c>
      <c r="K198" s="21">
        <f>ABS(Visualisation!$P$72-Visualisation!M$72)</f>
        <v>0</v>
      </c>
      <c r="L198" s="21">
        <f>ABS(Visualisation!$P$72-Visualisation!N$72)</f>
        <v>6</v>
      </c>
      <c r="M198" s="21">
        <f>ABS(Visualisation!$P$72-Visualisation!O$72)</f>
        <v>6</v>
      </c>
      <c r="N198" s="21"/>
      <c r="O198" s="21">
        <f>ABS(Visualisation!$P$72-Visualisation!Q$72)</f>
        <v>4</v>
      </c>
      <c r="P198" s="21">
        <f>ABS(Visualisation!$P$72-Visualisation!R$72)</f>
        <v>6</v>
      </c>
      <c r="Q198" s="21">
        <f>ABS(Visualisation!$P$72-Visualisation!S$72)</f>
        <v>2</v>
      </c>
      <c r="R198" s="239">
        <f>ABS(Visualisation!$P$72-Visualisation!T$72)</f>
        <v>4</v>
      </c>
    </row>
    <row r="199" spans="1:18">
      <c r="A199" s="59" t="s">
        <v>89</v>
      </c>
      <c r="B199" s="159" t="s">
        <v>85</v>
      </c>
      <c r="C199" s="21">
        <f>ABS(Visualisation!$Q$72-Visualisation!E$72)</f>
        <v>10</v>
      </c>
      <c r="D199" s="21">
        <f>ABS(Visualisation!$Q$72-Visualisation!F$72)</f>
        <v>10</v>
      </c>
      <c r="E199" s="21">
        <f>ABS(Visualisation!$Q$72-Visualisation!G$72)</f>
        <v>4</v>
      </c>
      <c r="F199" s="21">
        <f>ABS(Visualisation!$Q$72-Visualisation!H$72)</f>
        <v>10</v>
      </c>
      <c r="G199" s="21">
        <f>ABS(Visualisation!$Q$72-Visualisation!I$72)</f>
        <v>10</v>
      </c>
      <c r="H199" s="21">
        <f>ABS(Visualisation!$Q$72-Visualisation!J$72)</f>
        <v>4</v>
      </c>
      <c r="I199" s="21">
        <f>ABS(Visualisation!$Q$72-Visualisation!K$72)</f>
        <v>10</v>
      </c>
      <c r="J199" s="21">
        <f>ABS(Visualisation!$Q$72-Visualisation!L$72)</f>
        <v>10</v>
      </c>
      <c r="K199" s="21">
        <f>ABS(Visualisation!$Q$72-Visualisation!M$72)</f>
        <v>4</v>
      </c>
      <c r="L199" s="21">
        <f>ABS(Visualisation!$Q$72-Visualisation!N$72)</f>
        <v>10</v>
      </c>
      <c r="M199" s="21">
        <f>ABS(Visualisation!$Q$72-Visualisation!O$72)</f>
        <v>10</v>
      </c>
      <c r="N199" s="21">
        <f>ABS(Visualisation!$Q$72-Visualisation!P$72)</f>
        <v>4</v>
      </c>
      <c r="O199" s="21"/>
      <c r="P199" s="21">
        <f>ABS(Visualisation!$Q$72-Visualisation!R$72)</f>
        <v>10</v>
      </c>
      <c r="Q199" s="21">
        <f>ABS(Visualisation!$Q$72-Visualisation!S$72)</f>
        <v>2</v>
      </c>
      <c r="R199" s="239">
        <f>ABS(Visualisation!$Q$72-Visualisation!T$72)</f>
        <v>0</v>
      </c>
    </row>
    <row r="200" spans="1:18">
      <c r="A200" s="59" t="s">
        <v>88</v>
      </c>
      <c r="B200" s="159" t="s">
        <v>303</v>
      </c>
      <c r="C200" s="21">
        <f>ABS(Visualisation!$R$72-Visualisation!E$72)</f>
        <v>0</v>
      </c>
      <c r="D200" s="21">
        <f>ABS(Visualisation!$R$72-Visualisation!F$72)</f>
        <v>0</v>
      </c>
      <c r="E200" s="21">
        <f>ABS(Visualisation!$R$72-Visualisation!G$72)</f>
        <v>6</v>
      </c>
      <c r="F200" s="21">
        <f>ABS(Visualisation!$R$72-Visualisation!H$72)</f>
        <v>0</v>
      </c>
      <c r="G200" s="21">
        <f>ABS(Visualisation!$R$72-Visualisation!I$72)</f>
        <v>0</v>
      </c>
      <c r="H200" s="21">
        <f>ABS(Visualisation!$R$72-Visualisation!J$72)</f>
        <v>6</v>
      </c>
      <c r="I200" s="21">
        <f>ABS(Visualisation!$R$72-Visualisation!K$72)</f>
        <v>0</v>
      </c>
      <c r="J200" s="21">
        <f>ABS(Visualisation!$R$72-Visualisation!L$72)</f>
        <v>0</v>
      </c>
      <c r="K200" s="21">
        <f>ABS(Visualisation!$R$72-Visualisation!M$72)</f>
        <v>6</v>
      </c>
      <c r="L200" s="21">
        <f>ABS(Visualisation!$R$72-Visualisation!N$72)</f>
        <v>0</v>
      </c>
      <c r="M200" s="21">
        <f>ABS(Visualisation!$R$72-Visualisation!O$72)</f>
        <v>0</v>
      </c>
      <c r="N200" s="21">
        <f>ABS(Visualisation!$R$72-Visualisation!P$72)</f>
        <v>6</v>
      </c>
      <c r="O200" s="21">
        <f>ABS(Visualisation!$R$72-Visualisation!Q$72)</f>
        <v>10</v>
      </c>
      <c r="P200" s="21"/>
      <c r="Q200" s="21">
        <f>ABS(Visualisation!$R$72-Visualisation!S$72)</f>
        <v>8</v>
      </c>
      <c r="R200" s="239">
        <f>ABS(Visualisation!$R$72-Visualisation!T$72)</f>
        <v>10</v>
      </c>
    </row>
    <row r="201" spans="1:18">
      <c r="A201" s="59" t="s">
        <v>87</v>
      </c>
      <c r="B201" s="159" t="s">
        <v>324</v>
      </c>
      <c r="C201" s="21">
        <f>ABS(Visualisation!$S$72-Visualisation!E$72)</f>
        <v>8</v>
      </c>
      <c r="D201" s="21">
        <f>ABS(Visualisation!$S$72-Visualisation!F$72)</f>
        <v>8</v>
      </c>
      <c r="E201" s="21">
        <f>ABS(Visualisation!$S$72-Visualisation!G$72)</f>
        <v>2</v>
      </c>
      <c r="F201" s="21">
        <f>ABS(Visualisation!$S$72-Visualisation!H$72)</f>
        <v>8</v>
      </c>
      <c r="G201" s="21">
        <f>ABS(Visualisation!$S$72-Visualisation!I$72)</f>
        <v>8</v>
      </c>
      <c r="H201" s="21">
        <f>ABS(Visualisation!$S$72-Visualisation!J$72)</f>
        <v>2</v>
      </c>
      <c r="I201" s="21">
        <f>ABS(Visualisation!$S$72-Visualisation!K$72)</f>
        <v>8</v>
      </c>
      <c r="J201" s="21">
        <f>ABS(Visualisation!$S$72-Visualisation!L$72)</f>
        <v>8</v>
      </c>
      <c r="K201" s="21">
        <f>ABS(Visualisation!$S$72-Visualisation!M$72)</f>
        <v>2</v>
      </c>
      <c r="L201" s="21">
        <f>ABS(Visualisation!$S$72-Visualisation!N$72)</f>
        <v>8</v>
      </c>
      <c r="M201" s="21">
        <f>ABS(Visualisation!$S$72-Visualisation!O$72)</f>
        <v>8</v>
      </c>
      <c r="N201" s="21">
        <f>ABS(Visualisation!$S$72-Visualisation!P$72)</f>
        <v>2</v>
      </c>
      <c r="O201" s="21">
        <f>ABS(Visualisation!$S$72-Visualisation!Q$72)</f>
        <v>2</v>
      </c>
      <c r="P201" s="21">
        <f>ABS(Visualisation!$S$72-Visualisation!R$72)</f>
        <v>8</v>
      </c>
      <c r="Q201" s="21"/>
      <c r="R201" s="239">
        <f>ABS(Visualisation!$S$72-Visualisation!T$72)</f>
        <v>2</v>
      </c>
    </row>
    <row r="202" spans="1:18">
      <c r="A202" s="59" t="s">
        <v>131</v>
      </c>
      <c r="B202" s="159" t="s">
        <v>123</v>
      </c>
      <c r="C202" s="201">
        <f>ABS(Visualisation!$T$72-Visualisation!E$72)</f>
        <v>10</v>
      </c>
      <c r="D202" s="201">
        <f>ABS(Visualisation!$T$72-Visualisation!F$72)</f>
        <v>10</v>
      </c>
      <c r="E202" s="201">
        <f>ABS(Visualisation!$T$72-Visualisation!G$72)</f>
        <v>4</v>
      </c>
      <c r="F202" s="201">
        <f>ABS(Visualisation!$T$72-Visualisation!H$72)</f>
        <v>10</v>
      </c>
      <c r="G202" s="201">
        <f>ABS(Visualisation!$T$72-Visualisation!I$72)</f>
        <v>10</v>
      </c>
      <c r="H202" s="201">
        <f>ABS(Visualisation!$T$72-Visualisation!J$72)</f>
        <v>4</v>
      </c>
      <c r="I202" s="201">
        <f>ABS(Visualisation!$T$72-Visualisation!K$72)</f>
        <v>10</v>
      </c>
      <c r="J202" s="201">
        <f>ABS(Visualisation!$T$72-Visualisation!L$72)</f>
        <v>10</v>
      </c>
      <c r="K202" s="201">
        <f>ABS(Visualisation!$T$72-Visualisation!M$72)</f>
        <v>4</v>
      </c>
      <c r="L202" s="201">
        <f>ABS(Visualisation!$T$72-Visualisation!N$72)</f>
        <v>10</v>
      </c>
      <c r="M202" s="201">
        <f>ABS(Visualisation!$T$72-Visualisation!O$72)</f>
        <v>10</v>
      </c>
      <c r="N202" s="201">
        <f>ABS(Visualisation!$T$72-Visualisation!P$72)</f>
        <v>4</v>
      </c>
      <c r="O202" s="201">
        <f>ABS(Visualisation!$T$72-Visualisation!Q$72)</f>
        <v>0</v>
      </c>
      <c r="P202" s="201">
        <f>ABS(Visualisation!$T$72-Visualisation!R$72)</f>
        <v>10</v>
      </c>
      <c r="Q202" s="201">
        <f>ABS(Visualisation!$T$72-Visualisation!S$72)</f>
        <v>2</v>
      </c>
      <c r="R202" s="240"/>
    </row>
  </sheetData>
  <mergeCells count="1">
    <mergeCell ref="C2:G2"/>
  </mergeCells>
  <phoneticPr fontId="3"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Overview</vt:lpstr>
      <vt:lpstr>Visualisation</vt:lpstr>
      <vt:lpstr>Evaluation</vt:lpstr>
      <vt:lpstr>Cases</vt:lpstr>
      <vt:lpstr>Svalues</vt:lpstr>
    </vt:vector>
  </TitlesOfParts>
  <Company>Fraunhofer ISI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steinhilber</dc:creator>
  <cp:lastModifiedBy>sts</cp:lastModifiedBy>
  <dcterms:created xsi:type="dcterms:W3CDTF">2012-01-09T12:54:36Z</dcterms:created>
  <dcterms:modified xsi:type="dcterms:W3CDTF">2014-02-27T16:37:08Z</dcterms:modified>
</cp:coreProperties>
</file>